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defaultThemeVersion="124226"/>
  <bookViews>
    <workbookView xWindow="45" yWindow="-60" windowWidth="15600" windowHeight="9015" activeTab="1"/>
  </bookViews>
  <sheets>
    <sheet name="Sheet2" sheetId="1" r:id="rId1"/>
    <sheet name="Score Sheet" sheetId="2" r:id="rId2"/>
    <sheet name="BWT Co-eff" sheetId="3" r:id="rId3"/>
    <sheet name="Sheet11" sheetId="4" r:id="rId4"/>
    <sheet name="Sheet12" sheetId="5" r:id="rId5"/>
    <sheet name="Sheet13" sheetId="6" r:id="rId6"/>
    <sheet name="Sheet14" sheetId="7" r:id="rId7"/>
  </sheets>
  <definedNames>
    <definedName name="_xlnm._FilterDatabase" localSheetId="1" hidden="1">'Score Sheet'!$B$2:$AK$2</definedName>
    <definedName name="solver_lin" localSheetId="1" hidden="1">0</definedName>
    <definedName name="solver_num" localSheetId="1" hidden="1">0</definedName>
    <definedName name="solver_opt" localSheetId="1" hidden="1">'Score Sheet'!#REF!</definedName>
    <definedName name="solver_typ" localSheetId="1" hidden="1">1</definedName>
    <definedName name="solver_val" localSheetId="1" hidden="1">0</definedName>
    <definedName name="TABLE" localSheetId="3">Sheet11!#REF!</definedName>
  </definedNames>
  <calcPr calcId="145621"/>
</workbook>
</file>

<file path=xl/calcChain.xml><?xml version="1.0" encoding="utf-8"?>
<calcChain xmlns="http://schemas.openxmlformats.org/spreadsheetml/2006/main">
  <c r="AJ56" i="2" l="1"/>
  <c r="AD56" i="2"/>
  <c r="Y56" i="2"/>
  <c r="T56" i="2"/>
  <c r="G56" i="2"/>
  <c r="AJ62" i="2"/>
  <c r="AD62" i="2"/>
  <c r="Y62" i="2"/>
  <c r="T62" i="2"/>
  <c r="G62" i="2"/>
  <c r="AJ59" i="2"/>
  <c r="AD59" i="2"/>
  <c r="Y59" i="2"/>
  <c r="T59" i="2"/>
  <c r="G59" i="2"/>
  <c r="AE56" i="2" l="1"/>
  <c r="AK56" i="2" s="1"/>
  <c r="O56" i="2" s="1"/>
  <c r="I56" i="2" s="1"/>
  <c r="AE62" i="2"/>
  <c r="AK62" i="2" s="1"/>
  <c r="O62" i="2" s="1"/>
  <c r="I62" i="2" s="1"/>
  <c r="AE59" i="2"/>
  <c r="AK59" i="2" s="1"/>
  <c r="O59" i="2" s="1"/>
  <c r="I59" i="2" s="1"/>
  <c r="AJ18" i="2"/>
  <c r="AD18" i="2"/>
  <c r="Y18" i="2"/>
  <c r="T18" i="2"/>
  <c r="G18" i="2"/>
  <c r="AJ21" i="2"/>
  <c r="AD21" i="2"/>
  <c r="Y21" i="2"/>
  <c r="T21" i="2"/>
  <c r="G21" i="2"/>
  <c r="AJ26" i="2"/>
  <c r="AD26" i="2"/>
  <c r="Y26" i="2"/>
  <c r="T26" i="2"/>
  <c r="G26" i="2"/>
  <c r="AJ25" i="2"/>
  <c r="AD25" i="2"/>
  <c r="Y25" i="2"/>
  <c r="T25" i="2"/>
  <c r="G25" i="2"/>
  <c r="AJ33" i="2"/>
  <c r="AD33" i="2"/>
  <c r="Y33" i="2"/>
  <c r="T33" i="2"/>
  <c r="G33" i="2"/>
  <c r="AJ46" i="2"/>
  <c r="AD46" i="2"/>
  <c r="Y46" i="2"/>
  <c r="T46" i="2"/>
  <c r="G46" i="2"/>
  <c r="AJ41" i="2"/>
  <c r="AD41" i="2"/>
  <c r="Y41" i="2"/>
  <c r="T41" i="2"/>
  <c r="G41" i="2"/>
  <c r="AJ16" i="2"/>
  <c r="AD16" i="2"/>
  <c r="Y16" i="2"/>
  <c r="T16" i="2"/>
  <c r="G16" i="2"/>
  <c r="AJ47" i="2"/>
  <c r="AD47" i="2"/>
  <c r="Y47" i="2"/>
  <c r="T47" i="2"/>
  <c r="G47" i="2"/>
  <c r="AJ45" i="2"/>
  <c r="AD45" i="2"/>
  <c r="Y45" i="2"/>
  <c r="T45" i="2"/>
  <c r="G45" i="2"/>
  <c r="AJ48" i="2"/>
  <c r="AD48" i="2"/>
  <c r="Y48" i="2"/>
  <c r="T48" i="2"/>
  <c r="G48" i="2"/>
  <c r="AE26" i="2" l="1"/>
  <c r="AK26" i="2" s="1"/>
  <c r="O26" i="2" s="1"/>
  <c r="I26" i="2" s="1"/>
  <c r="AE18" i="2"/>
  <c r="AK18" i="2" s="1"/>
  <c r="O18" i="2" s="1"/>
  <c r="I18" i="2" s="1"/>
  <c r="AE21" i="2"/>
  <c r="AK21" i="2" s="1"/>
  <c r="O21" i="2" s="1"/>
  <c r="I21" i="2" s="1"/>
  <c r="AE25" i="2"/>
  <c r="AK25" i="2" s="1"/>
  <c r="O25" i="2" s="1"/>
  <c r="I25" i="2" s="1"/>
  <c r="AE33" i="2"/>
  <c r="AK33" i="2" s="1"/>
  <c r="O33" i="2" s="1"/>
  <c r="I33" i="2" s="1"/>
  <c r="AE41" i="2"/>
  <c r="AK41" i="2" s="1"/>
  <c r="O41" i="2" s="1"/>
  <c r="I41" i="2" s="1"/>
  <c r="AE46" i="2"/>
  <c r="AK46" i="2" s="1"/>
  <c r="O46" i="2" s="1"/>
  <c r="I46" i="2" s="1"/>
  <c r="AE48" i="2"/>
  <c r="AK48" i="2" s="1"/>
  <c r="O48" i="2" s="1"/>
  <c r="I48" i="2" s="1"/>
  <c r="AE45" i="2"/>
  <c r="AK45" i="2" s="1"/>
  <c r="O45" i="2" s="1"/>
  <c r="I45" i="2" s="1"/>
  <c r="AE47" i="2"/>
  <c r="AK47" i="2" s="1"/>
  <c r="O47" i="2" s="1"/>
  <c r="I47" i="2" s="1"/>
  <c r="AE16" i="2"/>
  <c r="AK16" i="2" s="1"/>
  <c r="O16" i="2" s="1"/>
  <c r="I16" i="2" s="1"/>
  <c r="AJ15" i="2"/>
  <c r="AD15" i="2"/>
  <c r="Y15" i="2"/>
  <c r="T15" i="2"/>
  <c r="G15" i="2"/>
  <c r="AJ17" i="2"/>
  <c r="AD17" i="2"/>
  <c r="Y17" i="2"/>
  <c r="T17" i="2"/>
  <c r="G17" i="2"/>
  <c r="AJ9" i="2"/>
  <c r="AD9" i="2"/>
  <c r="Y9" i="2"/>
  <c r="T9" i="2"/>
  <c r="G9" i="2"/>
  <c r="AE15" i="2" l="1"/>
  <c r="AK15" i="2" s="1"/>
  <c r="O15" i="2" s="1"/>
  <c r="I15" i="2" s="1"/>
  <c r="AE9" i="2"/>
  <c r="AK9" i="2" s="1"/>
  <c r="O9" i="2" s="1"/>
  <c r="I9" i="2" s="1"/>
  <c r="AE17" i="2"/>
  <c r="AK17" i="2" s="1"/>
  <c r="O17" i="2" s="1"/>
  <c r="I17" i="2" s="1"/>
  <c r="AJ39" i="2"/>
  <c r="AD39" i="2"/>
  <c r="Y39" i="2"/>
  <c r="T39" i="2"/>
  <c r="G39" i="2"/>
  <c r="AJ32" i="2"/>
  <c r="AD32" i="2"/>
  <c r="Y32" i="2"/>
  <c r="T32" i="2"/>
  <c r="G32" i="2"/>
  <c r="AE39" i="2" l="1"/>
  <c r="AK39" i="2" s="1"/>
  <c r="O39" i="2" s="1"/>
  <c r="I39" i="2" s="1"/>
  <c r="AE32" i="2"/>
  <c r="AK32" i="2" s="1"/>
  <c r="O32" i="2" s="1"/>
  <c r="I32" i="2" s="1"/>
  <c r="AJ40" i="2"/>
  <c r="AD40" i="2"/>
  <c r="Y40" i="2"/>
  <c r="T40" i="2"/>
  <c r="G40" i="2"/>
  <c r="AJ34" i="2"/>
  <c r="AD34" i="2"/>
  <c r="Y34" i="2"/>
  <c r="T34" i="2"/>
  <c r="G34" i="2"/>
  <c r="AE34" i="2" l="1"/>
  <c r="AK34" i="2" s="1"/>
  <c r="O34" i="2" s="1"/>
  <c r="I34" i="2" s="1"/>
  <c r="AE40" i="2"/>
  <c r="AK40" i="2" s="1"/>
  <c r="O40" i="2" s="1"/>
  <c r="I40" i="2" s="1"/>
  <c r="AJ109" i="2"/>
  <c r="AD109" i="2"/>
  <c r="Y109" i="2"/>
  <c r="T109" i="2"/>
  <c r="G109" i="2"/>
  <c r="AJ108" i="2"/>
  <c r="AD108" i="2"/>
  <c r="Y108" i="2"/>
  <c r="T108" i="2"/>
  <c r="G108" i="2"/>
  <c r="AJ107" i="2"/>
  <c r="AD107" i="2"/>
  <c r="Y107" i="2"/>
  <c r="T107" i="2"/>
  <c r="G107" i="2"/>
  <c r="AJ106" i="2"/>
  <c r="AD106" i="2"/>
  <c r="Y106" i="2"/>
  <c r="T106" i="2"/>
  <c r="G106" i="2"/>
  <c r="AJ105" i="2"/>
  <c r="AD105" i="2"/>
  <c r="Y105" i="2"/>
  <c r="T105" i="2"/>
  <c r="G105" i="2"/>
  <c r="AJ104" i="2"/>
  <c r="AD104" i="2"/>
  <c r="Y104" i="2"/>
  <c r="T104" i="2"/>
  <c r="G104" i="2"/>
  <c r="AJ103" i="2"/>
  <c r="AD103" i="2"/>
  <c r="Y103" i="2"/>
  <c r="T103" i="2"/>
  <c r="G103" i="2"/>
  <c r="AJ102" i="2"/>
  <c r="AD102" i="2"/>
  <c r="Y102" i="2"/>
  <c r="T102" i="2"/>
  <c r="G102" i="2"/>
  <c r="AJ101" i="2"/>
  <c r="AD101" i="2"/>
  <c r="Y101" i="2"/>
  <c r="T101" i="2"/>
  <c r="G101" i="2"/>
  <c r="AJ100" i="2"/>
  <c r="AD100" i="2"/>
  <c r="Y100" i="2"/>
  <c r="T100" i="2"/>
  <c r="G100" i="2"/>
  <c r="AJ99" i="2"/>
  <c r="AD99" i="2"/>
  <c r="Y99" i="2"/>
  <c r="T99" i="2"/>
  <c r="G99" i="2"/>
  <c r="AJ98" i="2"/>
  <c r="AD98" i="2"/>
  <c r="Y98" i="2"/>
  <c r="T98" i="2"/>
  <c r="G98" i="2"/>
  <c r="AJ97" i="2"/>
  <c r="AD97" i="2"/>
  <c r="Y97" i="2"/>
  <c r="T97" i="2"/>
  <c r="G97" i="2"/>
  <c r="AJ96" i="2"/>
  <c r="AD96" i="2"/>
  <c r="Y96" i="2"/>
  <c r="T96" i="2"/>
  <c r="G96" i="2"/>
  <c r="AJ95" i="2"/>
  <c r="AD95" i="2"/>
  <c r="Y95" i="2"/>
  <c r="T95" i="2"/>
  <c r="G95" i="2"/>
  <c r="AJ94" i="2"/>
  <c r="AD94" i="2"/>
  <c r="Y94" i="2"/>
  <c r="T94" i="2"/>
  <c r="G94" i="2"/>
  <c r="AJ93" i="2"/>
  <c r="AD93" i="2"/>
  <c r="Y93" i="2"/>
  <c r="T93" i="2"/>
  <c r="G93" i="2"/>
  <c r="AJ92" i="2"/>
  <c r="AD92" i="2"/>
  <c r="Y92" i="2"/>
  <c r="T92" i="2"/>
  <c r="G92" i="2"/>
  <c r="AJ91" i="2"/>
  <c r="AD91" i="2"/>
  <c r="Y91" i="2"/>
  <c r="T91" i="2"/>
  <c r="G91" i="2"/>
  <c r="AJ90" i="2"/>
  <c r="AD90" i="2"/>
  <c r="Y90" i="2"/>
  <c r="T90" i="2"/>
  <c r="G90" i="2"/>
  <c r="AJ89" i="2"/>
  <c r="AD89" i="2"/>
  <c r="Y89" i="2"/>
  <c r="T89" i="2"/>
  <c r="G89" i="2"/>
  <c r="AJ88" i="2"/>
  <c r="AD88" i="2"/>
  <c r="Y88" i="2"/>
  <c r="T88" i="2"/>
  <c r="G88" i="2"/>
  <c r="AJ87" i="2"/>
  <c r="AD87" i="2"/>
  <c r="Y87" i="2"/>
  <c r="T87" i="2"/>
  <c r="G87" i="2"/>
  <c r="AJ86" i="2"/>
  <c r="AD86" i="2"/>
  <c r="Y86" i="2"/>
  <c r="T86" i="2"/>
  <c r="G86" i="2"/>
  <c r="AJ85" i="2"/>
  <c r="AD85" i="2"/>
  <c r="Y85" i="2"/>
  <c r="T85" i="2"/>
  <c r="G85" i="2"/>
  <c r="AJ84" i="2"/>
  <c r="AD84" i="2"/>
  <c r="Y84" i="2"/>
  <c r="T84" i="2"/>
  <c r="G84" i="2"/>
  <c r="AJ83" i="2"/>
  <c r="AD83" i="2"/>
  <c r="Y83" i="2"/>
  <c r="T83" i="2"/>
  <c r="G83" i="2"/>
  <c r="AJ82" i="2"/>
  <c r="AD82" i="2"/>
  <c r="Y82" i="2"/>
  <c r="T82" i="2"/>
  <c r="G82" i="2"/>
  <c r="AJ81" i="2"/>
  <c r="AD81" i="2"/>
  <c r="Y81" i="2"/>
  <c r="T81" i="2"/>
  <c r="G81" i="2"/>
  <c r="AJ80" i="2"/>
  <c r="AD80" i="2"/>
  <c r="Y80" i="2"/>
  <c r="T80" i="2"/>
  <c r="G80" i="2"/>
  <c r="AJ79" i="2"/>
  <c r="AD79" i="2"/>
  <c r="Y79" i="2"/>
  <c r="T79" i="2"/>
  <c r="G79" i="2"/>
  <c r="AJ78" i="2"/>
  <c r="AD78" i="2"/>
  <c r="Y78" i="2"/>
  <c r="T78" i="2"/>
  <c r="G78" i="2"/>
  <c r="AJ77" i="2"/>
  <c r="AD77" i="2"/>
  <c r="Y77" i="2"/>
  <c r="T77" i="2"/>
  <c r="G77" i="2"/>
  <c r="AJ76" i="2"/>
  <c r="AD76" i="2"/>
  <c r="Y76" i="2"/>
  <c r="T76" i="2"/>
  <c r="G76" i="2"/>
  <c r="AJ75" i="2"/>
  <c r="AD75" i="2"/>
  <c r="Y75" i="2"/>
  <c r="T75" i="2"/>
  <c r="G75" i="2"/>
  <c r="AJ74" i="2"/>
  <c r="AD74" i="2"/>
  <c r="Y74" i="2"/>
  <c r="T74" i="2"/>
  <c r="G74" i="2"/>
  <c r="AJ73" i="2"/>
  <c r="AD73" i="2"/>
  <c r="Y73" i="2"/>
  <c r="T73" i="2"/>
  <c r="G73" i="2"/>
  <c r="AJ72" i="2"/>
  <c r="AD72" i="2"/>
  <c r="Y72" i="2"/>
  <c r="T72" i="2"/>
  <c r="G72" i="2"/>
  <c r="AJ71" i="2"/>
  <c r="AD71" i="2"/>
  <c r="Y71" i="2"/>
  <c r="T71" i="2"/>
  <c r="G71" i="2"/>
  <c r="AJ70" i="2"/>
  <c r="AD70" i="2"/>
  <c r="Y70" i="2"/>
  <c r="T70" i="2"/>
  <c r="G70" i="2"/>
  <c r="AJ69" i="2"/>
  <c r="AD69" i="2"/>
  <c r="Y69" i="2"/>
  <c r="T69" i="2"/>
  <c r="G69" i="2"/>
  <c r="AJ68" i="2"/>
  <c r="AD68" i="2"/>
  <c r="Y68" i="2"/>
  <c r="T68" i="2"/>
  <c r="G68" i="2"/>
  <c r="AJ67" i="2"/>
  <c r="AD67" i="2"/>
  <c r="Y67" i="2"/>
  <c r="T67" i="2"/>
  <c r="G67" i="2"/>
  <c r="AJ66" i="2"/>
  <c r="AD66" i="2"/>
  <c r="Y66" i="2"/>
  <c r="T66" i="2"/>
  <c r="G66" i="2"/>
  <c r="AJ65" i="2"/>
  <c r="AD65" i="2"/>
  <c r="Y65" i="2"/>
  <c r="T65" i="2"/>
  <c r="G65" i="2"/>
  <c r="AJ55" i="2"/>
  <c r="AD55" i="2"/>
  <c r="Y55" i="2"/>
  <c r="T55" i="2"/>
  <c r="G55" i="2"/>
  <c r="AJ54" i="2"/>
  <c r="AD54" i="2"/>
  <c r="Y54" i="2"/>
  <c r="T54" i="2"/>
  <c r="G54" i="2"/>
  <c r="AJ53" i="2"/>
  <c r="AD53" i="2"/>
  <c r="Y53" i="2"/>
  <c r="T53" i="2"/>
  <c r="G53" i="2"/>
  <c r="AJ49" i="2"/>
  <c r="AD49" i="2"/>
  <c r="Y49" i="2"/>
  <c r="T49" i="2"/>
  <c r="G49" i="2"/>
  <c r="AJ28" i="2"/>
  <c r="AD28" i="2"/>
  <c r="Y28" i="2"/>
  <c r="T28" i="2"/>
  <c r="G28" i="2"/>
  <c r="AJ27" i="2"/>
  <c r="AD27" i="2"/>
  <c r="Y27" i="2"/>
  <c r="T27" i="2"/>
  <c r="G27" i="2"/>
  <c r="AJ19" i="2"/>
  <c r="AD19" i="2"/>
  <c r="Y19" i="2"/>
  <c r="T19" i="2"/>
  <c r="G19" i="2"/>
  <c r="AJ10" i="2"/>
  <c r="AD10" i="2"/>
  <c r="Y10" i="2"/>
  <c r="T10" i="2"/>
  <c r="G10" i="2"/>
  <c r="AJ35" i="2"/>
  <c r="AD35" i="2"/>
  <c r="Y35" i="2"/>
  <c r="T35" i="2"/>
  <c r="G35" i="2"/>
  <c r="AJ20" i="2"/>
  <c r="AD20" i="2"/>
  <c r="Y20" i="2"/>
  <c r="T20" i="2"/>
  <c r="G20" i="2"/>
  <c r="AJ14" i="2"/>
  <c r="AD14" i="2"/>
  <c r="Y14" i="2"/>
  <c r="T14" i="2"/>
  <c r="G14" i="2"/>
  <c r="AJ11" i="2"/>
  <c r="AD11" i="2"/>
  <c r="Y11" i="2"/>
  <c r="T11" i="2"/>
  <c r="G11" i="2"/>
  <c r="AJ12" i="2"/>
  <c r="AD12" i="2"/>
  <c r="Y12" i="2"/>
  <c r="T12" i="2"/>
  <c r="G12" i="2"/>
  <c r="AJ13" i="2"/>
  <c r="AD13" i="2"/>
  <c r="Y13" i="2"/>
  <c r="T13" i="2"/>
  <c r="G13" i="2"/>
  <c r="AJ4" i="2"/>
  <c r="AD4" i="2"/>
  <c r="Y4" i="2"/>
  <c r="T4" i="2"/>
  <c r="G4" i="2"/>
  <c r="AJ3" i="2"/>
  <c r="AD3" i="2"/>
  <c r="Y3" i="2"/>
  <c r="T3" i="2"/>
  <c r="G3" i="2"/>
  <c r="AJ5" i="2"/>
  <c r="AD5" i="2"/>
  <c r="Y5" i="2"/>
  <c r="T5" i="2"/>
  <c r="G5" i="2"/>
  <c r="AE92" i="2" l="1"/>
  <c r="AK92" i="2" s="1"/>
  <c r="O92" i="2" s="1"/>
  <c r="AE93" i="2"/>
  <c r="AK93" i="2" s="1"/>
  <c r="O93" i="2" s="1"/>
  <c r="AE94" i="2"/>
  <c r="AK94" i="2" s="1"/>
  <c r="O94" i="2" s="1"/>
  <c r="AE95" i="2"/>
  <c r="AK95" i="2" s="1"/>
  <c r="O95" i="2" s="1"/>
  <c r="AE96" i="2"/>
  <c r="AK96" i="2" s="1"/>
  <c r="O96" i="2" s="1"/>
  <c r="AE97" i="2"/>
  <c r="AK97" i="2" s="1"/>
  <c r="O97" i="2" s="1"/>
  <c r="AE98" i="2"/>
  <c r="AK98" i="2" s="1"/>
  <c r="O98" i="2" s="1"/>
  <c r="AE99" i="2"/>
  <c r="AK99" i="2" s="1"/>
  <c r="O99" i="2" s="1"/>
  <c r="AE100" i="2"/>
  <c r="AK100" i="2" s="1"/>
  <c r="O100" i="2" s="1"/>
  <c r="AE102" i="2"/>
  <c r="AK102" i="2" s="1"/>
  <c r="O102" i="2" s="1"/>
  <c r="AE54" i="2"/>
  <c r="AK54" i="2" s="1"/>
  <c r="O54" i="2" s="1"/>
  <c r="I54" i="2" s="1"/>
  <c r="AE101" i="2"/>
  <c r="AK101" i="2" s="1"/>
  <c r="O101" i="2" s="1"/>
  <c r="AE103" i="2"/>
  <c r="AK103" i="2" s="1"/>
  <c r="O103" i="2" s="1"/>
  <c r="AE104" i="2"/>
  <c r="AK104" i="2" s="1"/>
  <c r="O104" i="2" s="1"/>
  <c r="I104" i="2" s="1"/>
  <c r="AE105" i="2"/>
  <c r="AK105" i="2" s="1"/>
  <c r="O105" i="2" s="1"/>
  <c r="AE106" i="2"/>
  <c r="AK106" i="2" s="1"/>
  <c r="O106" i="2" s="1"/>
  <c r="AE108" i="2"/>
  <c r="AK108" i="2" s="1"/>
  <c r="O108" i="2" s="1"/>
  <c r="I92" i="2"/>
  <c r="I94" i="2"/>
  <c r="AE11" i="2"/>
  <c r="AK11" i="2" s="1"/>
  <c r="O11" i="2" s="1"/>
  <c r="I11" i="2" s="1"/>
  <c r="AE14" i="2"/>
  <c r="AK14" i="2" s="1"/>
  <c r="O14" i="2" s="1"/>
  <c r="I14" i="2" s="1"/>
  <c r="AE35" i="2"/>
  <c r="AK35" i="2" s="1"/>
  <c r="O35" i="2" s="1"/>
  <c r="I35" i="2" s="1"/>
  <c r="AE10" i="2"/>
  <c r="AK10" i="2" s="1"/>
  <c r="O10" i="2" s="1"/>
  <c r="I10" i="2" s="1"/>
  <c r="AE19" i="2"/>
  <c r="AK19" i="2" s="1"/>
  <c r="O19" i="2" s="1"/>
  <c r="I19" i="2" s="1"/>
  <c r="AE20" i="2"/>
  <c r="AK20" i="2" s="1"/>
  <c r="O20" i="2" s="1"/>
  <c r="I20" i="2" s="1"/>
  <c r="AE27" i="2"/>
  <c r="AK27" i="2" s="1"/>
  <c r="O27" i="2" s="1"/>
  <c r="I96" i="2"/>
  <c r="I98" i="2"/>
  <c r="I100" i="2"/>
  <c r="I102" i="2"/>
  <c r="I106" i="2"/>
  <c r="I108" i="2"/>
  <c r="AE5" i="2"/>
  <c r="AK5" i="2" s="1"/>
  <c r="O5" i="2" s="1"/>
  <c r="I5" i="2" s="1"/>
  <c r="AE4" i="2"/>
  <c r="AK4" i="2" s="1"/>
  <c r="O4" i="2" s="1"/>
  <c r="I4" i="2" s="1"/>
  <c r="AE55" i="2"/>
  <c r="AK55" i="2" s="1"/>
  <c r="O55" i="2" s="1"/>
  <c r="I55" i="2" s="1"/>
  <c r="AE65" i="2"/>
  <c r="AE66" i="2"/>
  <c r="AK66" i="2" s="1"/>
  <c r="O66" i="2" s="1"/>
  <c r="AE67" i="2"/>
  <c r="AE68" i="2"/>
  <c r="AK68" i="2" s="1"/>
  <c r="O68" i="2" s="1"/>
  <c r="AE69" i="2"/>
  <c r="AE70" i="2"/>
  <c r="AK70" i="2" s="1"/>
  <c r="O70" i="2" s="1"/>
  <c r="AE71" i="2"/>
  <c r="AE72" i="2"/>
  <c r="AK72" i="2" s="1"/>
  <c r="O72" i="2" s="1"/>
  <c r="AE73" i="2"/>
  <c r="AE74" i="2"/>
  <c r="AK74" i="2" s="1"/>
  <c r="O74" i="2" s="1"/>
  <c r="AE75" i="2"/>
  <c r="AE76" i="2"/>
  <c r="AK76" i="2" s="1"/>
  <c r="O76" i="2" s="1"/>
  <c r="AE77" i="2"/>
  <c r="AE78" i="2"/>
  <c r="AK78" i="2" s="1"/>
  <c r="O78" i="2" s="1"/>
  <c r="AE79" i="2"/>
  <c r="AE80" i="2"/>
  <c r="AK80" i="2" s="1"/>
  <c r="O80" i="2" s="1"/>
  <c r="AE81" i="2"/>
  <c r="AE82" i="2"/>
  <c r="AK82" i="2" s="1"/>
  <c r="O82" i="2" s="1"/>
  <c r="AE83" i="2"/>
  <c r="AK83" i="2" s="1"/>
  <c r="O83" i="2" s="1"/>
  <c r="AE84" i="2"/>
  <c r="AK84" i="2" s="1"/>
  <c r="O84" i="2" s="1"/>
  <c r="AE85" i="2"/>
  <c r="AK85" i="2" s="1"/>
  <c r="O85" i="2" s="1"/>
  <c r="AE86" i="2"/>
  <c r="AK86" i="2" s="1"/>
  <c r="O86" i="2" s="1"/>
  <c r="AE87" i="2"/>
  <c r="AK87" i="2" s="1"/>
  <c r="O87" i="2" s="1"/>
  <c r="I87" i="2" s="1"/>
  <c r="AE88" i="2"/>
  <c r="AK88" i="2" s="1"/>
  <c r="O88" i="2" s="1"/>
  <c r="AE89" i="2"/>
  <c r="AK89" i="2" s="1"/>
  <c r="O89" i="2" s="1"/>
  <c r="AE90" i="2"/>
  <c r="AK90" i="2" s="1"/>
  <c r="O90" i="2" s="1"/>
  <c r="AE91" i="2"/>
  <c r="AK91" i="2" s="1"/>
  <c r="O91" i="2" s="1"/>
  <c r="I91" i="2" s="1"/>
  <c r="AE107" i="2"/>
  <c r="AK107" i="2" s="1"/>
  <c r="O107" i="2" s="1"/>
  <c r="AE109" i="2"/>
  <c r="AK109" i="2" s="1"/>
  <c r="O109" i="2" s="1"/>
  <c r="I109" i="2" s="1"/>
  <c r="I107" i="2"/>
  <c r="I93" i="2"/>
  <c r="I95" i="2"/>
  <c r="I97" i="2"/>
  <c r="I99" i="2"/>
  <c r="I101" i="2"/>
  <c r="I103" i="2"/>
  <c r="I105" i="2"/>
  <c r="I83" i="2"/>
  <c r="I85" i="2"/>
  <c r="I89" i="2"/>
  <c r="I66" i="2"/>
  <c r="I68" i="2"/>
  <c r="I70" i="2"/>
  <c r="I72" i="2"/>
  <c r="I74" i="2"/>
  <c r="I76" i="2"/>
  <c r="I78" i="2"/>
  <c r="I80" i="2"/>
  <c r="I82" i="2"/>
  <c r="I84" i="2"/>
  <c r="I86" i="2"/>
  <c r="I88" i="2"/>
  <c r="I90" i="2"/>
  <c r="AK65" i="2"/>
  <c r="O65" i="2" s="1"/>
  <c r="I65" i="2" s="1"/>
  <c r="AK67" i="2"/>
  <c r="O67" i="2" s="1"/>
  <c r="I67" i="2" s="1"/>
  <c r="AK69" i="2"/>
  <c r="O69" i="2" s="1"/>
  <c r="I69" i="2" s="1"/>
  <c r="AK71" i="2"/>
  <c r="O71" i="2" s="1"/>
  <c r="I71" i="2" s="1"/>
  <c r="AK73" i="2"/>
  <c r="O73" i="2" s="1"/>
  <c r="I73" i="2" s="1"/>
  <c r="AK75" i="2"/>
  <c r="O75" i="2" s="1"/>
  <c r="I75" i="2" s="1"/>
  <c r="AK77" i="2"/>
  <c r="O77" i="2" s="1"/>
  <c r="I77" i="2" s="1"/>
  <c r="AK79" i="2"/>
  <c r="O79" i="2" s="1"/>
  <c r="I79" i="2" s="1"/>
  <c r="AK81" i="2"/>
  <c r="O81" i="2" s="1"/>
  <c r="I81" i="2" s="1"/>
  <c r="AE12" i="2"/>
  <c r="AK12" i="2" s="1"/>
  <c r="O12" i="2" s="1"/>
  <c r="I12" i="2" s="1"/>
  <c r="AE28" i="2"/>
  <c r="AK28" i="2" s="1"/>
  <c r="O28" i="2" s="1"/>
  <c r="I28" i="2" s="1"/>
  <c r="AE3" i="2"/>
  <c r="AK3" i="2" s="1"/>
  <c r="O3" i="2" s="1"/>
  <c r="I3" i="2" s="1"/>
  <c r="AE13" i="2"/>
  <c r="AK13" i="2" s="1"/>
  <c r="O13" i="2" s="1"/>
  <c r="I13" i="2" s="1"/>
  <c r="AE49" i="2"/>
  <c r="AK49" i="2" s="1"/>
  <c r="O49" i="2" s="1"/>
  <c r="I49" i="2" s="1"/>
  <c r="AE53" i="2"/>
  <c r="AK53" i="2" s="1"/>
  <c r="O53" i="2" s="1"/>
  <c r="I53" i="2" s="1"/>
  <c r="I27" i="2"/>
</calcChain>
</file>

<file path=xl/sharedStrings.xml><?xml version="1.0" encoding="utf-8"?>
<sst xmlns="http://schemas.openxmlformats.org/spreadsheetml/2006/main" count="494" uniqueCount="107">
  <si>
    <t>Pl.</t>
  </si>
  <si>
    <t>Wt.Cl.</t>
  </si>
  <si>
    <t>St.</t>
  </si>
  <si>
    <t>B.W.T</t>
  </si>
  <si>
    <t>Meet</t>
  </si>
  <si>
    <t>Bench</t>
  </si>
  <si>
    <t>Power</t>
  </si>
  <si>
    <t>Tl. Lbs.</t>
  </si>
  <si>
    <t>Squat-1</t>
  </si>
  <si>
    <t>Squat-2</t>
  </si>
  <si>
    <t>Squat-3</t>
  </si>
  <si>
    <t>Best SQ</t>
  </si>
  <si>
    <t>Bench 1</t>
  </si>
  <si>
    <t>Bench-2</t>
  </si>
  <si>
    <t>Bench-3</t>
  </si>
  <si>
    <t>Best BP</t>
  </si>
  <si>
    <t>Sub Tl</t>
  </si>
  <si>
    <t>Dead-1</t>
  </si>
  <si>
    <t>Dead-2</t>
  </si>
  <si>
    <t>Dead-3</t>
  </si>
  <si>
    <t>Best DL</t>
  </si>
  <si>
    <t>Coef</t>
  </si>
  <si>
    <t>Name</t>
  </si>
  <si>
    <t>TL Kgs</t>
  </si>
  <si>
    <t>Curl-1</t>
  </si>
  <si>
    <t>Curl-2</t>
  </si>
  <si>
    <t>Curl-3</t>
  </si>
  <si>
    <t>Best-C</t>
  </si>
  <si>
    <t>SQ-4ar</t>
  </si>
  <si>
    <t>BP-4ar</t>
  </si>
  <si>
    <t>DL-4ar</t>
  </si>
  <si>
    <t>C-4ar</t>
  </si>
  <si>
    <t>Bwt</t>
  </si>
  <si>
    <t>Co-eff</t>
  </si>
  <si>
    <t>TL Coef</t>
  </si>
  <si>
    <t>Uequip</t>
  </si>
  <si>
    <t>PP</t>
  </si>
  <si>
    <t>jr</t>
  </si>
  <si>
    <t>Sex</t>
  </si>
  <si>
    <t>Date</t>
  </si>
  <si>
    <t xml:space="preserve"> </t>
  </si>
  <si>
    <t>Jeff Feyrer</t>
  </si>
  <si>
    <t>Mark Ruplinger</t>
  </si>
  <si>
    <t>m2</t>
  </si>
  <si>
    <t>int</t>
  </si>
  <si>
    <t>F</t>
  </si>
  <si>
    <t>M</t>
  </si>
  <si>
    <t>WI</t>
  </si>
  <si>
    <t>Desmond Wiedmeyer</t>
  </si>
  <si>
    <t>smp</t>
  </si>
  <si>
    <t>Patrick Loper</t>
  </si>
  <si>
    <t>James Kocan</t>
  </si>
  <si>
    <t>Luke Eiden</t>
  </si>
  <si>
    <t>m1</t>
  </si>
  <si>
    <t>Nathan Wenzel</t>
  </si>
  <si>
    <t>Sandy Roberts</t>
  </si>
  <si>
    <t>wm2</t>
  </si>
  <si>
    <t>198+</t>
  </si>
  <si>
    <t>wopen</t>
  </si>
  <si>
    <t>Kurk Bessler</t>
  </si>
  <si>
    <t>m2crl</t>
  </si>
  <si>
    <t>Mike Jasperson</t>
  </si>
  <si>
    <t>open</t>
  </si>
  <si>
    <t>openbp</t>
  </si>
  <si>
    <t>Samantha Wilson</t>
  </si>
  <si>
    <t>David Aldag</t>
  </si>
  <si>
    <t>mQ</t>
  </si>
  <si>
    <t>Alexandro Ferreira</t>
  </si>
  <si>
    <t>Bradley Fields</t>
  </si>
  <si>
    <t>Matt Teske</t>
  </si>
  <si>
    <t>Adam Bellingham</t>
  </si>
  <si>
    <t>Robin Strahl</t>
  </si>
  <si>
    <t>Q</t>
  </si>
  <si>
    <t>Jacob Neumeyer</t>
  </si>
  <si>
    <t>Logan Neumeyer</t>
  </si>
  <si>
    <t>yth</t>
  </si>
  <si>
    <t>Marty Becker</t>
  </si>
  <si>
    <t>m2bp</t>
  </si>
  <si>
    <t>Jamie Zwiers</t>
  </si>
  <si>
    <t>Abby Aderman</t>
  </si>
  <si>
    <t>Tom Helgert</t>
  </si>
  <si>
    <t>m3</t>
  </si>
  <si>
    <t>Brian Helgert</t>
  </si>
  <si>
    <t>Prince Riley</t>
  </si>
  <si>
    <t>m3crl</t>
  </si>
  <si>
    <t>Samson Hou-Seye</t>
  </si>
  <si>
    <t>teen</t>
  </si>
  <si>
    <t>pass</t>
  </si>
  <si>
    <t>eqm2</t>
  </si>
  <si>
    <t>B</t>
  </si>
  <si>
    <t>ar</t>
  </si>
  <si>
    <t>1</t>
  </si>
  <si>
    <t xml:space="preserve">m2 </t>
  </si>
  <si>
    <t>sm1bp</t>
  </si>
  <si>
    <t>sm1</t>
  </si>
  <si>
    <t xml:space="preserve">sm1 </t>
  </si>
  <si>
    <t>retro</t>
  </si>
  <si>
    <t>QUADRALIFTING</t>
  </si>
  <si>
    <t>Unequipped PL</t>
  </si>
  <si>
    <t>Equipped PL</t>
  </si>
  <si>
    <t>Unequipped BP</t>
  </si>
  <si>
    <t>Unequipped P/P</t>
  </si>
  <si>
    <t>Curl Only</t>
  </si>
  <si>
    <t>opencrl</t>
  </si>
  <si>
    <t>Equipped BP</t>
  </si>
  <si>
    <t>Equipped P/P</t>
  </si>
  <si>
    <t>Power Sports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</si>
</sst>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5">
    <font>
      <sz val="10"/>
      <name val="Geneva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u/>
      <sz val="10"/>
      <name val="Arial Narrow"/>
      <family val="2"/>
    </font>
    <font>
      <b/>
      <u/>
      <sz val="10"/>
      <color indexed="18"/>
      <name val="Arial Narrow"/>
      <family val="2"/>
    </font>
    <font>
      <b/>
      <u/>
      <sz val="10"/>
      <color indexed="10"/>
      <name val="Arial Narrow"/>
      <family val="2"/>
    </font>
    <font>
      <b/>
      <u/>
      <sz val="10"/>
      <color indexed="50"/>
      <name val="Arial Narrow"/>
      <family val="2"/>
    </font>
    <font>
      <b/>
      <u/>
      <sz val="10"/>
      <color indexed="16"/>
      <name val="Arial Narrow"/>
      <family val="2"/>
    </font>
    <font>
      <b/>
      <u/>
      <sz val="10"/>
      <color indexed="8"/>
      <name val="Arial Narrow"/>
      <family val="2"/>
    </font>
    <font>
      <b/>
      <u/>
      <sz val="10"/>
      <color indexed="17"/>
      <name val="Arial Narrow"/>
      <family val="2"/>
    </font>
    <font>
      <b/>
      <u/>
      <sz val="10"/>
      <color indexed="32"/>
      <name val="Arial Narrow"/>
      <family val="2"/>
    </font>
    <font>
      <b/>
      <u/>
      <sz val="10"/>
      <color indexed="37"/>
      <name val="Arial Narrow"/>
      <family val="2"/>
    </font>
    <font>
      <b/>
      <u/>
      <sz val="10"/>
      <color indexed="58"/>
      <name val="Arial Narrow"/>
      <family val="2"/>
    </font>
    <font>
      <sz val="10"/>
      <name val="Arial Narrow"/>
      <family val="2"/>
    </font>
    <font>
      <b/>
      <u/>
      <sz val="10"/>
      <color indexed="48"/>
      <name val="Arial Narrow"/>
      <family val="2"/>
    </font>
    <font>
      <sz val="10"/>
      <color indexed="18"/>
      <name val="Arial Narrow"/>
      <family val="2"/>
    </font>
    <font>
      <sz val="10"/>
      <color indexed="37"/>
      <name val="Arial Narrow"/>
      <family val="2"/>
    </font>
    <font>
      <sz val="10"/>
      <color indexed="10"/>
      <name val="Arial Narrow"/>
      <family val="2"/>
    </font>
    <font>
      <sz val="10"/>
      <color indexed="50"/>
      <name val="Arial Narrow"/>
      <family val="2"/>
    </font>
    <font>
      <sz val="10"/>
      <color indexed="8"/>
      <name val="Arial Narrow"/>
      <family val="2"/>
    </font>
    <font>
      <sz val="10"/>
      <color indexed="48"/>
      <name val="Arial Narrow"/>
      <family val="2"/>
    </font>
    <font>
      <b/>
      <sz val="10"/>
      <color indexed="17"/>
      <name val="Arial Narrow"/>
      <family val="2"/>
    </font>
    <font>
      <b/>
      <sz val="10"/>
      <color indexed="37"/>
      <name val="Arial Narrow"/>
      <family val="2"/>
    </font>
    <font>
      <b/>
      <sz val="10"/>
      <color indexed="50"/>
      <name val="Arial Narrow"/>
      <family val="2"/>
    </font>
    <font>
      <sz val="10"/>
      <color indexed="16"/>
      <name val="Arial Narrow"/>
      <family val="2"/>
    </font>
    <font>
      <b/>
      <sz val="10"/>
      <color indexed="58"/>
      <name val="Arial Narrow"/>
      <family val="2"/>
    </font>
    <font>
      <sz val="10"/>
      <color indexed="17"/>
      <name val="Arial Narrow"/>
      <family val="2"/>
    </font>
    <font>
      <b/>
      <sz val="10"/>
      <color rgb="FFFF0000"/>
      <name val="Arial Narrow"/>
      <family val="2"/>
    </font>
    <font>
      <b/>
      <sz val="10"/>
      <name val="Arial Narrow"/>
      <family val="2"/>
    </font>
    <font>
      <b/>
      <sz val="10"/>
      <color indexed="18"/>
      <name val="Arial Narrow"/>
      <family val="2"/>
    </font>
    <font>
      <b/>
      <sz val="10"/>
      <color indexed="10"/>
      <name val="Arial Narrow"/>
      <family val="2"/>
    </font>
    <font>
      <b/>
      <sz val="10"/>
      <color indexed="8"/>
      <name val="Arial Narrow"/>
      <family val="2"/>
    </font>
    <font>
      <b/>
      <sz val="10"/>
      <color indexed="48"/>
      <name val="Arial Narrow"/>
      <family val="2"/>
    </font>
    <font>
      <b/>
      <sz val="10"/>
      <color indexed="16"/>
      <name val="Arial Narrow"/>
      <family val="2"/>
    </font>
    <font>
      <b/>
      <sz val="10"/>
      <color rgb="FF00B050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2" fillId="0" borderId="4" xfId="0" applyFont="1" applyBorder="1" applyAlignment="1">
      <alignment horizontal="right" wrapText="1"/>
    </xf>
    <xf numFmtId="49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13" fillId="0" borderId="0" xfId="0" applyFont="1"/>
    <xf numFmtId="164" fontId="4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2" fontId="23" fillId="0" borderId="0" xfId="0" applyNumberFormat="1" applyFont="1" applyAlignment="1">
      <alignment horizontal="center" vertical="center"/>
    </xf>
    <xf numFmtId="2" fontId="24" fillId="0" borderId="0" xfId="0" applyNumberFormat="1" applyFont="1" applyAlignment="1">
      <alignment horizontal="center" vertical="center"/>
    </xf>
    <xf numFmtId="2" fontId="25" fillId="0" borderId="0" xfId="0" applyNumberFormat="1" applyFont="1" applyAlignment="1">
      <alignment horizontal="center" vertical="center"/>
    </xf>
    <xf numFmtId="2" fontId="26" fillId="0" borderId="0" xfId="0" applyNumberFormat="1" applyFont="1" applyAlignment="1">
      <alignment horizontal="center" vertical="center"/>
    </xf>
    <xf numFmtId="164" fontId="22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13" fillId="0" borderId="0" xfId="0" applyNumberFormat="1" applyFont="1" applyAlignment="1">
      <alignment horizontal="center"/>
    </xf>
    <xf numFmtId="2" fontId="27" fillId="0" borderId="0" xfId="0" applyNumberFormat="1" applyFont="1" applyAlignment="1">
      <alignment horizontal="center" vertical="center"/>
    </xf>
    <xf numFmtId="14" fontId="28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center" vertical="center"/>
    </xf>
    <xf numFmtId="2" fontId="28" fillId="0" borderId="0" xfId="0" applyNumberFormat="1" applyFont="1" applyAlignment="1">
      <alignment horizontal="center" vertical="center"/>
    </xf>
    <xf numFmtId="49" fontId="29" fillId="0" borderId="0" xfId="0" applyNumberFormat="1" applyFont="1" applyAlignment="1">
      <alignment horizontal="center" vertical="center"/>
    </xf>
    <xf numFmtId="164" fontId="29" fillId="0" borderId="0" xfId="0" applyNumberFormat="1" applyFont="1" applyAlignment="1">
      <alignment horizontal="center" vertical="center"/>
    </xf>
    <xf numFmtId="49" fontId="30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2" fontId="31" fillId="0" borderId="0" xfId="0" applyNumberFormat="1" applyFont="1" applyAlignment="1">
      <alignment horizontal="center" vertical="center"/>
    </xf>
    <xf numFmtId="2" fontId="32" fillId="0" borderId="0" xfId="0" applyNumberFormat="1" applyFont="1" applyAlignment="1">
      <alignment horizontal="center" vertical="center"/>
    </xf>
    <xf numFmtId="2" fontId="33" fillId="0" borderId="0" xfId="0" applyNumberFormat="1" applyFont="1" applyAlignment="1">
      <alignment horizontal="center" vertical="center"/>
    </xf>
    <xf numFmtId="0" fontId="28" fillId="0" borderId="0" xfId="0" applyFont="1"/>
    <xf numFmtId="49" fontId="27" fillId="0" borderId="0" xfId="0" applyNumberFormat="1" applyFont="1" applyAlignment="1">
      <alignment horizontal="center" vertical="center"/>
    </xf>
    <xf numFmtId="49" fontId="3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1"/>
  <sheetViews>
    <sheetView tabSelected="1" zoomScaleNormal="100" workbookViewId="0"/>
  </sheetViews>
  <sheetFormatPr defaultColWidth="11.42578125" defaultRowHeight="12.75"/>
  <cols>
    <col min="1" max="1" width="11.42578125" style="37"/>
    <col min="2" max="2" width="2.85546875" style="20" bestFit="1" customWidth="1"/>
    <col min="3" max="3" width="5.5703125" style="21" bestFit="1" customWidth="1"/>
    <col min="4" max="4" width="16.28515625" style="22" customWidth="1"/>
    <col min="5" max="5" width="3.140625" style="22" bestFit="1" customWidth="1"/>
    <col min="6" max="6" width="4.7109375" style="22" customWidth="1"/>
    <col min="7" max="7" width="5.7109375" style="23" bestFit="1" customWidth="1"/>
    <col min="8" max="8" width="5.7109375" style="24" bestFit="1" customWidth="1"/>
    <col min="9" max="9" width="8" style="30" customWidth="1"/>
    <col min="10" max="10" width="4.5703125" style="20" bestFit="1" customWidth="1"/>
    <col min="11" max="11" width="5.85546875" style="25" bestFit="1" customWidth="1"/>
    <col min="12" max="12" width="5.5703125" style="26" bestFit="1" customWidth="1"/>
    <col min="13" max="13" width="6.42578125" style="26" bestFit="1" customWidth="1"/>
    <col min="14" max="14" width="5.28515625" style="26" customWidth="1"/>
    <col min="15" max="15" width="6.42578125" style="21" bestFit="1" customWidth="1"/>
    <col min="16" max="16" width="5.5703125" style="10" bestFit="1" customWidth="1"/>
    <col min="17" max="18" width="5.5703125" style="27" bestFit="1" customWidth="1"/>
    <col min="19" max="19" width="5" style="28" bestFit="1" customWidth="1"/>
    <col min="20" max="20" width="6.140625" style="34" bestFit="1" customWidth="1"/>
    <col min="21" max="21" width="8" style="13" bestFit="1" customWidth="1"/>
    <col min="22" max="23" width="7" style="21" bestFit="1" customWidth="1"/>
    <col min="24" max="24" width="6.140625" style="28" bestFit="1" customWidth="1"/>
    <col min="25" max="25" width="7.140625" style="30" bestFit="1" customWidth="1"/>
    <col min="26" max="26" width="7.140625" style="15" bestFit="1" customWidth="1"/>
    <col min="27" max="28" width="7.28515625" style="21" bestFit="1" customWidth="1"/>
    <col min="29" max="29" width="6" style="28" bestFit="1" customWidth="1"/>
    <col min="30" max="30" width="7" style="31" bestFit="1" customWidth="1"/>
    <col min="31" max="31" width="5.85546875" style="32" bestFit="1" customWidth="1"/>
    <col min="32" max="32" width="6.28515625" style="12" bestFit="1" customWidth="1"/>
    <col min="33" max="34" width="6.28515625" style="21" bestFit="1" customWidth="1"/>
    <col min="35" max="35" width="6" style="28" bestFit="1" customWidth="1"/>
    <col min="36" max="36" width="7" style="31" bestFit="1" customWidth="1"/>
    <col min="37" max="37" width="6.28515625" style="33" bestFit="1" customWidth="1"/>
    <col min="38" max="16384" width="11.42578125" style="17"/>
  </cols>
  <sheetData>
    <row r="1" spans="1:37">
      <c r="D1" s="50" t="s">
        <v>97</v>
      </c>
    </row>
    <row r="2" spans="1:37" s="5" customFormat="1">
      <c r="A2" s="36" t="s">
        <v>39</v>
      </c>
      <c r="B2" s="5" t="s">
        <v>0</v>
      </c>
      <c r="C2" s="6" t="s">
        <v>1</v>
      </c>
      <c r="D2" s="7" t="s">
        <v>22</v>
      </c>
      <c r="E2" s="7" t="s">
        <v>2</v>
      </c>
      <c r="F2" s="7" t="s">
        <v>38</v>
      </c>
      <c r="G2" s="18" t="s">
        <v>21</v>
      </c>
      <c r="H2" s="14" t="s">
        <v>3</v>
      </c>
      <c r="I2" s="18" t="s">
        <v>34</v>
      </c>
      <c r="J2" s="5" t="s">
        <v>4</v>
      </c>
      <c r="K2" s="8" t="s">
        <v>5</v>
      </c>
      <c r="L2" s="9" t="s">
        <v>6</v>
      </c>
      <c r="M2" s="9" t="s">
        <v>35</v>
      </c>
      <c r="N2" s="9" t="s">
        <v>36</v>
      </c>
      <c r="O2" s="6" t="s">
        <v>7</v>
      </c>
      <c r="P2" s="10" t="s">
        <v>24</v>
      </c>
      <c r="Q2" s="11" t="s">
        <v>25</v>
      </c>
      <c r="R2" s="11" t="s">
        <v>26</v>
      </c>
      <c r="S2" s="19" t="s">
        <v>31</v>
      </c>
      <c r="T2" s="12" t="s">
        <v>27</v>
      </c>
      <c r="U2" s="13" t="s">
        <v>8</v>
      </c>
      <c r="V2" s="6" t="s">
        <v>9</v>
      </c>
      <c r="W2" s="6" t="s">
        <v>10</v>
      </c>
      <c r="X2" s="19" t="s">
        <v>28</v>
      </c>
      <c r="Y2" s="14" t="s">
        <v>11</v>
      </c>
      <c r="Z2" s="15" t="s">
        <v>12</v>
      </c>
      <c r="AA2" s="6" t="s">
        <v>13</v>
      </c>
      <c r="AB2" s="6" t="s">
        <v>14</v>
      </c>
      <c r="AC2" s="19" t="s">
        <v>29</v>
      </c>
      <c r="AD2" s="16" t="s">
        <v>15</v>
      </c>
      <c r="AE2" s="10" t="s">
        <v>16</v>
      </c>
      <c r="AF2" s="12" t="s">
        <v>17</v>
      </c>
      <c r="AG2" s="6" t="s">
        <v>18</v>
      </c>
      <c r="AH2" s="6" t="s">
        <v>19</v>
      </c>
      <c r="AI2" s="19" t="s">
        <v>30</v>
      </c>
      <c r="AJ2" s="16" t="s">
        <v>20</v>
      </c>
      <c r="AK2" s="15" t="s">
        <v>23</v>
      </c>
    </row>
    <row r="3" spans="1:37">
      <c r="A3" s="37">
        <v>41763</v>
      </c>
      <c r="B3" s="20" t="s">
        <v>91</v>
      </c>
      <c r="C3" s="21">
        <v>308</v>
      </c>
      <c r="D3" s="22" t="s">
        <v>71</v>
      </c>
      <c r="E3" s="22" t="s">
        <v>47</v>
      </c>
      <c r="F3" s="22" t="s">
        <v>46</v>
      </c>
      <c r="G3" s="23">
        <f>VLOOKUP(+ROUND(H3,0),'BWT Co-eff'!A$2:B$402,2)</f>
        <v>1.3458000000000001</v>
      </c>
      <c r="H3" s="24">
        <v>277</v>
      </c>
      <c r="I3" s="35">
        <f>+O3/H3*G3</f>
        <v>7.0157137018050548</v>
      </c>
      <c r="J3" s="20" t="s">
        <v>72</v>
      </c>
      <c r="O3" s="21">
        <f>SUM(AK3)*2.2046</f>
        <v>1444.0130000000001</v>
      </c>
      <c r="P3" s="10">
        <v>55</v>
      </c>
      <c r="Q3" s="27">
        <v>60</v>
      </c>
      <c r="R3" s="27">
        <v>62.5</v>
      </c>
      <c r="T3" s="29">
        <f>MAX(P3:R3)</f>
        <v>62.5</v>
      </c>
      <c r="U3" s="13">
        <v>205</v>
      </c>
      <c r="V3" s="21">
        <v>220</v>
      </c>
      <c r="W3" s="21">
        <v>-230</v>
      </c>
      <c r="Y3" s="30">
        <f>MAX(W3,V3,U3)</f>
        <v>220</v>
      </c>
      <c r="Z3" s="15">
        <v>125</v>
      </c>
      <c r="AA3" s="21">
        <v>137.5</v>
      </c>
      <c r="AB3" s="21">
        <v>145</v>
      </c>
      <c r="AD3" s="31">
        <f>MAX(AB3,AA3,Z3)</f>
        <v>145</v>
      </c>
      <c r="AE3" s="32">
        <f>SUM(T3+Y3+AD3)</f>
        <v>427.5</v>
      </c>
      <c r="AF3" s="12">
        <v>205</v>
      </c>
      <c r="AG3" s="21">
        <v>217.5</v>
      </c>
      <c r="AH3" s="21">
        <v>227.5</v>
      </c>
      <c r="AJ3" s="31">
        <f>MAX(AH3,AG3,AF3)</f>
        <v>227.5</v>
      </c>
      <c r="AK3" s="33">
        <f>SUM(AE3+AJ3)</f>
        <v>655</v>
      </c>
    </row>
    <row r="4" spans="1:37">
      <c r="A4" s="37">
        <v>41763</v>
      </c>
      <c r="B4" s="20" t="s">
        <v>91</v>
      </c>
      <c r="C4" s="21">
        <v>220</v>
      </c>
      <c r="D4" s="22" t="s">
        <v>76</v>
      </c>
      <c r="E4" s="22" t="s">
        <v>47</v>
      </c>
      <c r="F4" s="22" t="s">
        <v>46</v>
      </c>
      <c r="G4" s="23">
        <f>VLOOKUP(+ROUND(H4,0),'BWT Co-eff'!A$2:B$402,2)</f>
        <v>1.1408</v>
      </c>
      <c r="H4" s="24">
        <v>203.5</v>
      </c>
      <c r="I4" s="35">
        <f>+O4/H4*G4</f>
        <v>6.7417036336117944</v>
      </c>
      <c r="J4" s="20" t="s">
        <v>66</v>
      </c>
      <c r="O4" s="21">
        <f>SUM(AK4)*2.2046</f>
        <v>1202.6093000000001</v>
      </c>
      <c r="P4" s="10">
        <v>62.5</v>
      </c>
      <c r="Q4" s="27">
        <v>67.5</v>
      </c>
      <c r="R4" s="27">
        <v>-70</v>
      </c>
      <c r="T4" s="29">
        <f>MAX(P4:R4)</f>
        <v>67.5</v>
      </c>
      <c r="U4" s="13">
        <v>75</v>
      </c>
      <c r="V4" s="21">
        <v>112.5</v>
      </c>
      <c r="W4" s="21">
        <v>137.5</v>
      </c>
      <c r="Y4" s="30">
        <f>MAX(W4,V4,U4)</f>
        <v>137.5</v>
      </c>
      <c r="Z4" s="15">
        <v>117.5</v>
      </c>
      <c r="AA4" s="21">
        <v>-123.5</v>
      </c>
      <c r="AB4" s="21">
        <v>123</v>
      </c>
      <c r="AC4" s="28">
        <v>125</v>
      </c>
      <c r="AD4" s="31">
        <f>MAX(AB4,AA4,Z4)</f>
        <v>123</v>
      </c>
      <c r="AE4" s="32">
        <f>SUM(T4+Y4+AD4)</f>
        <v>328</v>
      </c>
      <c r="AF4" s="12">
        <v>200</v>
      </c>
      <c r="AG4" s="21">
        <v>212.5</v>
      </c>
      <c r="AH4" s="21">
        <v>217.5</v>
      </c>
      <c r="AJ4" s="31">
        <f>MAX(AH4,AG4,AF4)</f>
        <v>217.5</v>
      </c>
      <c r="AK4" s="33">
        <f>SUM(AE4+AJ4)</f>
        <v>545.5</v>
      </c>
    </row>
    <row r="5" spans="1:37">
      <c r="A5" s="37">
        <v>41763</v>
      </c>
      <c r="B5" s="20" t="s">
        <v>91</v>
      </c>
      <c r="C5" s="21">
        <v>148</v>
      </c>
      <c r="D5" s="22" t="s">
        <v>65</v>
      </c>
      <c r="E5" s="22" t="s">
        <v>47</v>
      </c>
      <c r="F5" s="22" t="s">
        <v>46</v>
      </c>
      <c r="G5" s="23">
        <f>VLOOKUP(+ROUND(H5,0),'BWT Co-eff'!A$2:B$402,2)</f>
        <v>0.97929999999999995</v>
      </c>
      <c r="H5" s="24">
        <v>146.75</v>
      </c>
      <c r="I5" s="35">
        <f>+O5/H5*G5</f>
        <v>5.5169457751277688</v>
      </c>
      <c r="J5" s="20" t="s">
        <v>66</v>
      </c>
      <c r="O5" s="21">
        <f>SUM(AK5)*2.2046</f>
        <v>826.72500000000002</v>
      </c>
      <c r="P5" s="10">
        <v>42.5</v>
      </c>
      <c r="Q5" s="27">
        <v>47.5</v>
      </c>
      <c r="R5" s="27">
        <v>-52.5</v>
      </c>
      <c r="T5" s="29">
        <f>MAX(P5:R5)</f>
        <v>47.5</v>
      </c>
      <c r="U5" s="13">
        <v>97.5</v>
      </c>
      <c r="V5" s="21">
        <v>-102.5</v>
      </c>
      <c r="W5" s="21">
        <v>-105</v>
      </c>
      <c r="Y5" s="30">
        <f>MAX(W5,V5,U5)</f>
        <v>97.5</v>
      </c>
      <c r="Z5" s="15">
        <v>72.5</v>
      </c>
      <c r="AA5" s="21">
        <v>77.5</v>
      </c>
      <c r="AB5" s="21">
        <v>-80</v>
      </c>
      <c r="AD5" s="31">
        <f>MAX(AB5,AA5,Z5)</f>
        <v>77.5</v>
      </c>
      <c r="AE5" s="32">
        <f>SUM(T5+Y5+AD5)</f>
        <v>222.5</v>
      </c>
      <c r="AF5" s="12">
        <v>132.5</v>
      </c>
      <c r="AG5" s="21">
        <v>142.5</v>
      </c>
      <c r="AH5" s="21">
        <v>152.5</v>
      </c>
      <c r="AJ5" s="31">
        <f>MAX(AH5,AG5,AF5)</f>
        <v>152.5</v>
      </c>
      <c r="AK5" s="33">
        <f>SUM(AE5+AJ5)</f>
        <v>375</v>
      </c>
    </row>
    <row r="6" spans="1:37">
      <c r="I6" s="35"/>
      <c r="T6" s="29"/>
    </row>
    <row r="7" spans="1:37">
      <c r="D7" s="42" t="s">
        <v>98</v>
      </c>
      <c r="I7" s="35"/>
      <c r="T7" s="29"/>
    </row>
    <row r="8" spans="1:37" s="5" customFormat="1">
      <c r="A8" s="36" t="s">
        <v>39</v>
      </c>
      <c r="B8" s="5" t="s">
        <v>0</v>
      </c>
      <c r="C8" s="6" t="s">
        <v>1</v>
      </c>
      <c r="D8" s="7" t="s">
        <v>22</v>
      </c>
      <c r="E8" s="7" t="s">
        <v>2</v>
      </c>
      <c r="F8" s="7" t="s">
        <v>38</v>
      </c>
      <c r="G8" s="18" t="s">
        <v>21</v>
      </c>
      <c r="H8" s="14" t="s">
        <v>3</v>
      </c>
      <c r="I8" s="18" t="s">
        <v>34</v>
      </c>
      <c r="J8" s="5" t="s">
        <v>4</v>
      </c>
      <c r="K8" s="8" t="s">
        <v>5</v>
      </c>
      <c r="L8" s="9" t="s">
        <v>6</v>
      </c>
      <c r="M8" s="9" t="s">
        <v>35</v>
      </c>
      <c r="N8" s="9" t="s">
        <v>36</v>
      </c>
      <c r="O8" s="6" t="s">
        <v>7</v>
      </c>
      <c r="P8" s="10" t="s">
        <v>24</v>
      </c>
      <c r="Q8" s="11" t="s">
        <v>25</v>
      </c>
      <c r="R8" s="11" t="s">
        <v>26</v>
      </c>
      <c r="S8" s="19" t="s">
        <v>31</v>
      </c>
      <c r="T8" s="12" t="s">
        <v>27</v>
      </c>
      <c r="U8" s="13" t="s">
        <v>8</v>
      </c>
      <c r="V8" s="6" t="s">
        <v>9</v>
      </c>
      <c r="W8" s="6" t="s">
        <v>10</v>
      </c>
      <c r="X8" s="19" t="s">
        <v>28</v>
      </c>
      <c r="Y8" s="14" t="s">
        <v>11</v>
      </c>
      <c r="Z8" s="15" t="s">
        <v>12</v>
      </c>
      <c r="AA8" s="6" t="s">
        <v>13</v>
      </c>
      <c r="AB8" s="6" t="s">
        <v>14</v>
      </c>
      <c r="AC8" s="19" t="s">
        <v>29</v>
      </c>
      <c r="AD8" s="16" t="s">
        <v>15</v>
      </c>
      <c r="AE8" s="10" t="s">
        <v>16</v>
      </c>
      <c r="AF8" s="12" t="s">
        <v>17</v>
      </c>
      <c r="AG8" s="6" t="s">
        <v>18</v>
      </c>
      <c r="AH8" s="6" t="s">
        <v>19</v>
      </c>
      <c r="AI8" s="19" t="s">
        <v>30</v>
      </c>
      <c r="AJ8" s="16" t="s">
        <v>20</v>
      </c>
      <c r="AK8" s="15" t="s">
        <v>23</v>
      </c>
    </row>
    <row r="9" spans="1:37">
      <c r="A9" s="37">
        <v>41763</v>
      </c>
      <c r="B9" s="20" t="s">
        <v>91</v>
      </c>
      <c r="C9" s="21">
        <v>165</v>
      </c>
      <c r="D9" s="22" t="s">
        <v>67</v>
      </c>
      <c r="E9" s="22" t="s">
        <v>47</v>
      </c>
      <c r="F9" s="22" t="s">
        <v>46</v>
      </c>
      <c r="G9" s="23">
        <f>VLOOKUP(+ROUND(H9,0),'BWT Co-eff'!A$2:B$402,2)</f>
        <v>1.0246</v>
      </c>
      <c r="H9" s="24">
        <v>163</v>
      </c>
      <c r="I9" s="35">
        <f t="shared" ref="I9:I21" si="0">+O9/H9*G9</f>
        <v>7.5871850006134967</v>
      </c>
      <c r="M9" s="26" t="s">
        <v>44</v>
      </c>
      <c r="O9" s="21">
        <f t="shared" ref="O9:O21" si="1">SUM(AK9)*2.2046</f>
        <v>1207.0185000000001</v>
      </c>
      <c r="T9" s="29">
        <f t="shared" ref="T9:T21" si="2">MAX(P9:R9)</f>
        <v>0</v>
      </c>
      <c r="U9" s="13">
        <v>177.5</v>
      </c>
      <c r="V9" s="21">
        <v>197.5</v>
      </c>
      <c r="W9" s="21">
        <v>205</v>
      </c>
      <c r="Y9" s="30">
        <f t="shared" ref="Y9:Y21" si="3">MAX(W9,V9,U9)</f>
        <v>205</v>
      </c>
      <c r="Z9" s="15">
        <v>145</v>
      </c>
      <c r="AA9" s="21">
        <v>150</v>
      </c>
      <c r="AB9" s="21">
        <v>-155</v>
      </c>
      <c r="AD9" s="31">
        <f t="shared" ref="AD9:AD21" si="4">MAX(AB9,AA9,Z9)</f>
        <v>150</v>
      </c>
      <c r="AE9" s="32">
        <f t="shared" ref="AE9:AE21" si="5">SUM(T9+Y9+AD9)</f>
        <v>355</v>
      </c>
      <c r="AF9" s="12">
        <v>177.5</v>
      </c>
      <c r="AG9" s="21">
        <v>-192.5</v>
      </c>
      <c r="AH9" s="21">
        <v>192.5</v>
      </c>
      <c r="AJ9" s="31">
        <f t="shared" ref="AJ9:AJ21" si="6">MAX(AH9,AG9,AF9)</f>
        <v>192.5</v>
      </c>
      <c r="AK9" s="33">
        <f t="shared" ref="AK9:AK21" si="7">SUM(AE9+AJ9)</f>
        <v>547.5</v>
      </c>
    </row>
    <row r="10" spans="1:37" s="49" customFormat="1">
      <c r="A10" s="39">
        <v>41763</v>
      </c>
      <c r="B10" s="40" t="s">
        <v>91</v>
      </c>
      <c r="C10" s="41">
        <v>275</v>
      </c>
      <c r="D10" s="42" t="s">
        <v>61</v>
      </c>
      <c r="E10" s="42" t="s">
        <v>47</v>
      </c>
      <c r="F10" s="42" t="s">
        <v>46</v>
      </c>
      <c r="G10" s="43">
        <f>VLOOKUP(+ROUND(H10,0),'BWT Co-eff'!A$2:B$402,2)</f>
        <v>1.3346</v>
      </c>
      <c r="H10" s="30">
        <v>273</v>
      </c>
      <c r="I10" s="35">
        <f t="shared" si="0"/>
        <v>7.4364791956043961</v>
      </c>
      <c r="J10" s="40"/>
      <c r="K10" s="44"/>
      <c r="L10" s="45"/>
      <c r="M10" s="45" t="s">
        <v>96</v>
      </c>
      <c r="N10" s="45"/>
      <c r="O10" s="41">
        <f t="shared" si="1"/>
        <v>1521.174</v>
      </c>
      <c r="P10" s="10"/>
      <c r="Q10" s="46"/>
      <c r="R10" s="46"/>
      <c r="S10" s="47"/>
      <c r="T10" s="29">
        <f t="shared" si="2"/>
        <v>0</v>
      </c>
      <c r="U10" s="13">
        <v>232.5</v>
      </c>
      <c r="V10" s="41">
        <v>245</v>
      </c>
      <c r="W10" s="41" t="s">
        <v>87</v>
      </c>
      <c r="X10" s="47"/>
      <c r="Y10" s="30">
        <f t="shared" si="3"/>
        <v>245</v>
      </c>
      <c r="Z10" s="15">
        <v>172.5</v>
      </c>
      <c r="AA10" s="41">
        <v>182.5</v>
      </c>
      <c r="AB10" s="41">
        <v>190</v>
      </c>
      <c r="AC10" s="38" t="s">
        <v>90</v>
      </c>
      <c r="AD10" s="31">
        <f t="shared" si="4"/>
        <v>190</v>
      </c>
      <c r="AE10" s="48">
        <f t="shared" si="5"/>
        <v>435</v>
      </c>
      <c r="AF10" s="12">
        <v>237.5</v>
      </c>
      <c r="AG10" s="41">
        <v>255</v>
      </c>
      <c r="AH10" s="41" t="s">
        <v>87</v>
      </c>
      <c r="AI10" s="38" t="s">
        <v>90</v>
      </c>
      <c r="AJ10" s="31">
        <f t="shared" si="6"/>
        <v>255</v>
      </c>
      <c r="AK10" s="33">
        <f t="shared" si="7"/>
        <v>690</v>
      </c>
    </row>
    <row r="11" spans="1:37">
      <c r="A11" s="37">
        <v>41763</v>
      </c>
      <c r="B11" s="20" t="s">
        <v>91</v>
      </c>
      <c r="C11" s="21">
        <v>181</v>
      </c>
      <c r="D11" s="22" t="s">
        <v>51</v>
      </c>
      <c r="E11" s="22" t="s">
        <v>47</v>
      </c>
      <c r="F11" s="22" t="s">
        <v>46</v>
      </c>
      <c r="G11" s="23">
        <f>VLOOKUP(+ROUND(H11,0),'BWT Co-eff'!A$2:B$402,2)</f>
        <v>1.0755999999999999</v>
      </c>
      <c r="H11" s="24">
        <v>181</v>
      </c>
      <c r="I11" s="35">
        <f t="shared" si="0"/>
        <v>7.2382620850828721</v>
      </c>
      <c r="M11" s="26" t="s">
        <v>44</v>
      </c>
      <c r="O11" s="21">
        <f t="shared" si="1"/>
        <v>1218.0415</v>
      </c>
      <c r="T11" s="29">
        <f t="shared" si="2"/>
        <v>0</v>
      </c>
      <c r="U11" s="13">
        <v>182.5</v>
      </c>
      <c r="V11" s="21">
        <v>192.5</v>
      </c>
      <c r="W11" s="21">
        <v>-200</v>
      </c>
      <c r="Y11" s="30">
        <f t="shared" si="3"/>
        <v>192.5</v>
      </c>
      <c r="Z11" s="15">
        <v>120</v>
      </c>
      <c r="AA11" s="21">
        <v>127.5</v>
      </c>
      <c r="AB11" s="21">
        <v>132.5</v>
      </c>
      <c r="AD11" s="31">
        <f t="shared" si="4"/>
        <v>132.5</v>
      </c>
      <c r="AE11" s="32">
        <f t="shared" si="5"/>
        <v>325</v>
      </c>
      <c r="AF11" s="12">
        <v>200</v>
      </c>
      <c r="AG11" s="21">
        <v>215</v>
      </c>
      <c r="AH11" s="21">
        <v>227.5</v>
      </c>
      <c r="AJ11" s="31">
        <f t="shared" si="6"/>
        <v>227.5</v>
      </c>
      <c r="AK11" s="33">
        <f t="shared" si="7"/>
        <v>552.5</v>
      </c>
    </row>
    <row r="12" spans="1:37">
      <c r="A12" s="37">
        <v>41763</v>
      </c>
      <c r="B12" s="20" t="s">
        <v>91</v>
      </c>
      <c r="C12" s="21">
        <v>198</v>
      </c>
      <c r="D12" s="22" t="s">
        <v>50</v>
      </c>
      <c r="E12" s="22" t="s">
        <v>47</v>
      </c>
      <c r="F12" s="22" t="s">
        <v>46</v>
      </c>
      <c r="G12" s="23">
        <f>VLOOKUP(+ROUND(H12,0),'BWT Co-eff'!A$2:B$402,2)</f>
        <v>1.0898000000000001</v>
      </c>
      <c r="H12" s="24">
        <v>186</v>
      </c>
      <c r="I12" s="35">
        <f t="shared" si="0"/>
        <v>6.9106268698924742</v>
      </c>
      <c r="M12" s="26" t="s">
        <v>44</v>
      </c>
      <c r="O12" s="21">
        <f t="shared" si="1"/>
        <v>1179.461</v>
      </c>
      <c r="T12" s="29">
        <f t="shared" si="2"/>
        <v>0</v>
      </c>
      <c r="U12" s="13">
        <v>-175</v>
      </c>
      <c r="V12" s="21">
        <v>-175</v>
      </c>
      <c r="W12" s="21">
        <v>175</v>
      </c>
      <c r="Y12" s="30">
        <f t="shared" si="3"/>
        <v>175</v>
      </c>
      <c r="Z12" s="15">
        <v>117.5</v>
      </c>
      <c r="AA12" s="21">
        <v>122.5</v>
      </c>
      <c r="AB12" s="21">
        <v>-127.5</v>
      </c>
      <c r="AD12" s="31">
        <f t="shared" si="4"/>
        <v>122.5</v>
      </c>
      <c r="AE12" s="32">
        <f t="shared" si="5"/>
        <v>297.5</v>
      </c>
      <c r="AF12" s="12">
        <v>225</v>
      </c>
      <c r="AG12" s="21">
        <v>237.5</v>
      </c>
      <c r="AH12" s="21">
        <v>-250</v>
      </c>
      <c r="AJ12" s="31">
        <f t="shared" si="6"/>
        <v>237.5</v>
      </c>
      <c r="AK12" s="33">
        <f t="shared" si="7"/>
        <v>535</v>
      </c>
    </row>
    <row r="13" spans="1:37">
      <c r="A13" s="37">
        <v>41763</v>
      </c>
      <c r="B13" s="20" t="s">
        <v>91</v>
      </c>
      <c r="C13" s="21">
        <v>165</v>
      </c>
      <c r="D13" s="22" t="s">
        <v>48</v>
      </c>
      <c r="E13" s="22" t="s">
        <v>47</v>
      </c>
      <c r="F13" s="22" t="s">
        <v>46</v>
      </c>
      <c r="G13" s="23">
        <f>VLOOKUP(+ROUND(H13,0),'BWT Co-eff'!A$2:B$402,2)</f>
        <v>1.0161</v>
      </c>
      <c r="H13" s="24">
        <v>160.25</v>
      </c>
      <c r="I13" s="35">
        <f t="shared" si="0"/>
        <v>6.5700106595943844</v>
      </c>
      <c r="M13" s="26" t="s">
        <v>95</v>
      </c>
      <c r="O13" s="21">
        <f t="shared" si="1"/>
        <v>1036.162</v>
      </c>
      <c r="T13" s="29">
        <f t="shared" si="2"/>
        <v>0</v>
      </c>
      <c r="U13" s="13">
        <v>142.5</v>
      </c>
      <c r="V13" s="21">
        <v>152.5</v>
      </c>
      <c r="W13" s="21">
        <v>160</v>
      </c>
      <c r="Y13" s="30">
        <f t="shared" si="3"/>
        <v>160</v>
      </c>
      <c r="Z13" s="15">
        <v>90</v>
      </c>
      <c r="AA13" s="21">
        <v>92.5</v>
      </c>
      <c r="AB13" s="21">
        <v>100</v>
      </c>
      <c r="AC13" s="38" t="s">
        <v>90</v>
      </c>
      <c r="AD13" s="31">
        <f t="shared" si="4"/>
        <v>100</v>
      </c>
      <c r="AE13" s="32">
        <f t="shared" si="5"/>
        <v>260</v>
      </c>
      <c r="AF13" s="12">
        <v>185</v>
      </c>
      <c r="AG13" s="21">
        <v>197.5</v>
      </c>
      <c r="AH13" s="21">
        <v>210</v>
      </c>
      <c r="AI13" s="38" t="s">
        <v>90</v>
      </c>
      <c r="AJ13" s="31">
        <f t="shared" si="6"/>
        <v>210</v>
      </c>
      <c r="AK13" s="33">
        <f t="shared" si="7"/>
        <v>470</v>
      </c>
    </row>
    <row r="14" spans="1:37">
      <c r="A14" s="37">
        <v>41763</v>
      </c>
      <c r="B14" s="20" t="s">
        <v>91</v>
      </c>
      <c r="C14" s="21">
        <v>220</v>
      </c>
      <c r="D14" s="22" t="s">
        <v>52</v>
      </c>
      <c r="E14" s="22" t="s">
        <v>47</v>
      </c>
      <c r="F14" s="22" t="s">
        <v>46</v>
      </c>
      <c r="G14" s="23">
        <f>VLOOKUP(+ROUND(H14,0),'BWT Co-eff'!A$2:B$402,2)</f>
        <v>1.1691</v>
      </c>
      <c r="H14" s="24">
        <v>214.25</v>
      </c>
      <c r="I14" s="35">
        <f t="shared" si="0"/>
        <v>6.2254534074679109</v>
      </c>
      <c r="M14" s="26" t="s">
        <v>37</v>
      </c>
      <c r="O14" s="21">
        <f t="shared" si="1"/>
        <v>1140.8805</v>
      </c>
      <c r="T14" s="29">
        <f t="shared" si="2"/>
        <v>0</v>
      </c>
      <c r="U14" s="13">
        <v>155</v>
      </c>
      <c r="V14" s="21">
        <v>162.5</v>
      </c>
      <c r="W14" s="21">
        <v>170</v>
      </c>
      <c r="Y14" s="30">
        <f t="shared" si="3"/>
        <v>170</v>
      </c>
      <c r="Z14" s="15">
        <v>115</v>
      </c>
      <c r="AA14" s="21">
        <v>120</v>
      </c>
      <c r="AB14" s="21">
        <v>-125</v>
      </c>
      <c r="AD14" s="31">
        <f t="shared" si="4"/>
        <v>120</v>
      </c>
      <c r="AE14" s="32">
        <f t="shared" si="5"/>
        <v>290</v>
      </c>
      <c r="AF14" s="12">
        <v>212.5</v>
      </c>
      <c r="AG14" s="21">
        <v>220</v>
      </c>
      <c r="AH14" s="21">
        <v>227.5</v>
      </c>
      <c r="AJ14" s="31">
        <f t="shared" si="6"/>
        <v>227.5</v>
      </c>
      <c r="AK14" s="33">
        <f t="shared" si="7"/>
        <v>517.5</v>
      </c>
    </row>
    <row r="15" spans="1:37">
      <c r="A15" s="37">
        <v>41763</v>
      </c>
      <c r="B15" s="20" t="s">
        <v>91</v>
      </c>
      <c r="C15" s="21">
        <v>242</v>
      </c>
      <c r="D15" s="22" t="s">
        <v>73</v>
      </c>
      <c r="E15" s="22" t="s">
        <v>47</v>
      </c>
      <c r="F15" s="22" t="s">
        <v>46</v>
      </c>
      <c r="G15" s="23">
        <f>VLOOKUP(+ROUND(H15,0),'BWT Co-eff'!A$2:B$402,2)</f>
        <v>1.2310000000000001</v>
      </c>
      <c r="H15" s="24">
        <v>236</v>
      </c>
      <c r="I15" s="35">
        <f t="shared" si="0"/>
        <v>5.950948709745763</v>
      </c>
      <c r="M15" s="26" t="s">
        <v>49</v>
      </c>
      <c r="O15" s="21">
        <f t="shared" si="1"/>
        <v>1140.8805</v>
      </c>
      <c r="T15" s="29">
        <f t="shared" si="2"/>
        <v>0</v>
      </c>
      <c r="U15" s="13">
        <v>-187.5</v>
      </c>
      <c r="V15" s="21">
        <v>187.5</v>
      </c>
      <c r="W15" s="21">
        <v>195</v>
      </c>
      <c r="Y15" s="30">
        <f t="shared" si="3"/>
        <v>195</v>
      </c>
      <c r="Z15" s="15">
        <v>112.5</v>
      </c>
      <c r="AA15" s="21">
        <v>122.5</v>
      </c>
      <c r="AB15" s="21">
        <v>-127.5</v>
      </c>
      <c r="AD15" s="31">
        <f t="shared" si="4"/>
        <v>122.5</v>
      </c>
      <c r="AE15" s="32">
        <f t="shared" si="5"/>
        <v>317.5</v>
      </c>
      <c r="AF15" s="12">
        <v>187.5</v>
      </c>
      <c r="AG15" s="21">
        <v>192.5</v>
      </c>
      <c r="AH15" s="21">
        <v>200</v>
      </c>
      <c r="AJ15" s="31">
        <f t="shared" si="6"/>
        <v>200</v>
      </c>
      <c r="AK15" s="33">
        <f t="shared" si="7"/>
        <v>517.5</v>
      </c>
    </row>
    <row r="16" spans="1:37">
      <c r="A16" s="37">
        <v>41763</v>
      </c>
      <c r="B16" s="20" t="s">
        <v>91</v>
      </c>
      <c r="C16" s="21">
        <v>220</v>
      </c>
      <c r="D16" s="22" t="s">
        <v>76</v>
      </c>
      <c r="E16" s="22" t="s">
        <v>47</v>
      </c>
      <c r="F16" s="22" t="s">
        <v>46</v>
      </c>
      <c r="G16" s="23">
        <f>VLOOKUP(+ROUND(H16,0),'BWT Co-eff'!A$2:B$402,2)</f>
        <v>1.1408</v>
      </c>
      <c r="H16" s="24">
        <v>203.5</v>
      </c>
      <c r="I16" s="35">
        <f t="shared" si="0"/>
        <v>5.9136667070270281</v>
      </c>
      <c r="J16" s="20" t="s">
        <v>40</v>
      </c>
      <c r="M16" s="26" t="s">
        <v>92</v>
      </c>
      <c r="O16" s="21">
        <f t="shared" si="1"/>
        <v>1054.9011</v>
      </c>
      <c r="P16" s="10" t="s">
        <v>40</v>
      </c>
      <c r="T16" s="29">
        <f t="shared" si="2"/>
        <v>0</v>
      </c>
      <c r="U16" s="13">
        <v>75</v>
      </c>
      <c r="V16" s="21">
        <v>112.5</v>
      </c>
      <c r="W16" s="21">
        <v>137.5</v>
      </c>
      <c r="Y16" s="30">
        <f t="shared" si="3"/>
        <v>137.5</v>
      </c>
      <c r="Z16" s="15">
        <v>117.5</v>
      </c>
      <c r="AA16" s="21">
        <v>-123.5</v>
      </c>
      <c r="AB16" s="21">
        <v>123.5</v>
      </c>
      <c r="AC16" s="28">
        <v>125</v>
      </c>
      <c r="AD16" s="31">
        <f t="shared" si="4"/>
        <v>123.5</v>
      </c>
      <c r="AE16" s="32">
        <f t="shared" si="5"/>
        <v>261</v>
      </c>
      <c r="AF16" s="12">
        <v>200</v>
      </c>
      <c r="AG16" s="21">
        <v>212.5</v>
      </c>
      <c r="AH16" s="21">
        <v>217.5</v>
      </c>
      <c r="AJ16" s="31">
        <f t="shared" si="6"/>
        <v>217.5</v>
      </c>
      <c r="AK16" s="33">
        <f t="shared" si="7"/>
        <v>478.5</v>
      </c>
    </row>
    <row r="17" spans="1:37">
      <c r="A17" s="37">
        <v>41763</v>
      </c>
      <c r="B17" s="20" t="s">
        <v>91</v>
      </c>
      <c r="C17" s="21">
        <v>220</v>
      </c>
      <c r="D17" s="22" t="s">
        <v>68</v>
      </c>
      <c r="E17" s="22" t="s">
        <v>47</v>
      </c>
      <c r="F17" s="22" t="s">
        <v>46</v>
      </c>
      <c r="G17" s="23">
        <f>VLOOKUP(+ROUND(H17,0),'BWT Co-eff'!A$2:B$402,2)</f>
        <v>1.1748000000000001</v>
      </c>
      <c r="H17" s="24">
        <v>216</v>
      </c>
      <c r="I17" s="35">
        <f t="shared" si="0"/>
        <v>5.2158998833333339</v>
      </c>
      <c r="M17" s="26" t="s">
        <v>44</v>
      </c>
      <c r="O17" s="21">
        <f t="shared" si="1"/>
        <v>959.00100000000009</v>
      </c>
      <c r="T17" s="29">
        <f t="shared" si="2"/>
        <v>0</v>
      </c>
      <c r="U17" s="13">
        <v>-157.5</v>
      </c>
      <c r="V17" s="21">
        <v>157.5</v>
      </c>
      <c r="W17" s="21">
        <v>-162.5</v>
      </c>
      <c r="Y17" s="30">
        <f t="shared" si="3"/>
        <v>157.5</v>
      </c>
      <c r="Z17" s="15">
        <v>97.5</v>
      </c>
      <c r="AA17" s="21">
        <v>102.5</v>
      </c>
      <c r="AB17" s="21">
        <v>-107.5</v>
      </c>
      <c r="AD17" s="31">
        <f t="shared" si="4"/>
        <v>102.5</v>
      </c>
      <c r="AE17" s="32">
        <f t="shared" si="5"/>
        <v>260</v>
      </c>
      <c r="AF17" s="12">
        <v>157.5</v>
      </c>
      <c r="AG17" s="21">
        <v>162.5</v>
      </c>
      <c r="AH17" s="21">
        <v>175</v>
      </c>
      <c r="AJ17" s="31">
        <f t="shared" si="6"/>
        <v>175</v>
      </c>
      <c r="AK17" s="33">
        <f t="shared" si="7"/>
        <v>435</v>
      </c>
    </row>
    <row r="18" spans="1:37">
      <c r="A18" s="37">
        <v>41763</v>
      </c>
      <c r="B18" s="20" t="s">
        <v>91</v>
      </c>
      <c r="C18" s="21">
        <v>181</v>
      </c>
      <c r="D18" s="22" t="s">
        <v>79</v>
      </c>
      <c r="E18" s="22" t="s">
        <v>47</v>
      </c>
      <c r="F18" s="22" t="s">
        <v>45</v>
      </c>
      <c r="G18" s="23">
        <f>VLOOKUP(+ROUND(H18,0),'BWT Co-eff'!A$2:B$402,2)</f>
        <v>1.0670999999999999</v>
      </c>
      <c r="H18" s="24">
        <v>177.5</v>
      </c>
      <c r="I18" s="35">
        <f t="shared" si="0"/>
        <v>5.0363993847887318</v>
      </c>
      <c r="M18" s="26" t="s">
        <v>58</v>
      </c>
      <c r="O18" s="21">
        <f t="shared" si="1"/>
        <v>837.74800000000005</v>
      </c>
      <c r="T18" s="29">
        <f t="shared" si="2"/>
        <v>0</v>
      </c>
      <c r="U18" s="13">
        <v>125</v>
      </c>
      <c r="V18" s="21">
        <v>145</v>
      </c>
      <c r="W18" s="21">
        <v>155</v>
      </c>
      <c r="Y18" s="30">
        <f t="shared" si="3"/>
        <v>155</v>
      </c>
      <c r="Z18" s="15">
        <v>52.5</v>
      </c>
      <c r="AA18" s="21">
        <v>60</v>
      </c>
      <c r="AB18" s="21">
        <v>65</v>
      </c>
      <c r="AC18" s="28">
        <v>70</v>
      </c>
      <c r="AD18" s="31">
        <f t="shared" si="4"/>
        <v>65</v>
      </c>
      <c r="AE18" s="32">
        <f t="shared" si="5"/>
        <v>220</v>
      </c>
      <c r="AF18" s="12">
        <v>137.5</v>
      </c>
      <c r="AG18" s="21">
        <v>150</v>
      </c>
      <c r="AH18" s="21">
        <v>160</v>
      </c>
      <c r="AI18" s="28">
        <v>165</v>
      </c>
      <c r="AJ18" s="31">
        <f t="shared" si="6"/>
        <v>160</v>
      </c>
      <c r="AK18" s="33">
        <f t="shared" si="7"/>
        <v>380</v>
      </c>
    </row>
    <row r="19" spans="1:37">
      <c r="A19" s="37">
        <v>41763</v>
      </c>
      <c r="B19" s="20" t="s">
        <v>91</v>
      </c>
      <c r="C19" s="21" t="s">
        <v>57</v>
      </c>
      <c r="D19" s="22" t="s">
        <v>64</v>
      </c>
      <c r="E19" s="22" t="s">
        <v>47</v>
      </c>
      <c r="F19" s="22" t="s">
        <v>45</v>
      </c>
      <c r="G19" s="23">
        <f>VLOOKUP(+ROUND(H19,0),'BWT Co-eff'!A$2:B$402,2)</f>
        <v>1.1805000000000001</v>
      </c>
      <c r="H19" s="24">
        <v>218.25</v>
      </c>
      <c r="I19" s="35">
        <f t="shared" si="0"/>
        <v>4.1437767663230245</v>
      </c>
      <c r="M19" s="26" t="s">
        <v>58</v>
      </c>
      <c r="O19" s="21">
        <f t="shared" si="1"/>
        <v>766.09850000000006</v>
      </c>
      <c r="T19" s="29">
        <f t="shared" si="2"/>
        <v>0</v>
      </c>
      <c r="U19" s="13">
        <v>-120</v>
      </c>
      <c r="V19" s="21">
        <v>125</v>
      </c>
      <c r="W19" s="21">
        <v>-142.5</v>
      </c>
      <c r="Y19" s="30">
        <f t="shared" si="3"/>
        <v>125</v>
      </c>
      <c r="Z19" s="15">
        <v>62.5</v>
      </c>
      <c r="AA19" s="21">
        <v>-67.5</v>
      </c>
      <c r="AB19" s="21">
        <v>-67.5</v>
      </c>
      <c r="AD19" s="31">
        <f t="shared" si="4"/>
        <v>62.5</v>
      </c>
      <c r="AE19" s="32">
        <f t="shared" si="5"/>
        <v>187.5</v>
      </c>
      <c r="AF19" s="12">
        <v>147.5</v>
      </c>
      <c r="AG19" s="21">
        <v>160</v>
      </c>
      <c r="AH19" s="21">
        <v>-170</v>
      </c>
      <c r="AJ19" s="31">
        <f t="shared" si="6"/>
        <v>160</v>
      </c>
      <c r="AK19" s="33">
        <f t="shared" si="7"/>
        <v>347.5</v>
      </c>
    </row>
    <row r="20" spans="1:37">
      <c r="A20" s="37">
        <v>41763</v>
      </c>
      <c r="B20" s="20" t="s">
        <v>89</v>
      </c>
      <c r="C20" s="21">
        <v>220</v>
      </c>
      <c r="D20" s="22" t="s">
        <v>54</v>
      </c>
      <c r="E20" s="22" t="s">
        <v>47</v>
      </c>
      <c r="F20" s="22" t="s">
        <v>46</v>
      </c>
      <c r="G20" s="23">
        <f>VLOOKUP(+ROUND(H20,0),'BWT Co-eff'!A$2:B$402,2)</f>
        <v>1.1776</v>
      </c>
      <c r="H20" s="24">
        <v>217.25</v>
      </c>
      <c r="I20" s="35">
        <f t="shared" si="0"/>
        <v>-1.7028746457997699</v>
      </c>
      <c r="M20" s="26" t="s">
        <v>53</v>
      </c>
      <c r="O20" s="21">
        <f t="shared" si="1"/>
        <v>-314.15550000000002</v>
      </c>
      <c r="T20" s="29">
        <f t="shared" si="2"/>
        <v>0</v>
      </c>
      <c r="U20" s="13">
        <v>175</v>
      </c>
      <c r="V20" s="21">
        <v>187.5</v>
      </c>
      <c r="W20" s="21">
        <v>190</v>
      </c>
      <c r="Y20" s="30">
        <f t="shared" si="3"/>
        <v>190</v>
      </c>
      <c r="Z20" s="15">
        <v>-142.5</v>
      </c>
      <c r="AA20" s="21">
        <v>-142.5</v>
      </c>
      <c r="AD20" s="31">
        <f t="shared" si="4"/>
        <v>-142.5</v>
      </c>
      <c r="AE20" s="32">
        <f t="shared" si="5"/>
        <v>47.5</v>
      </c>
      <c r="AF20" s="12">
        <v>-190</v>
      </c>
      <c r="AG20" s="21">
        <v>-200</v>
      </c>
      <c r="AH20" s="21">
        <v>-212.5</v>
      </c>
      <c r="AJ20" s="31">
        <f t="shared" si="6"/>
        <v>-190</v>
      </c>
      <c r="AK20" s="33">
        <f t="shared" si="7"/>
        <v>-142.5</v>
      </c>
    </row>
    <row r="21" spans="1:37">
      <c r="A21" s="37">
        <v>41763</v>
      </c>
      <c r="B21" s="20" t="s">
        <v>89</v>
      </c>
      <c r="C21" s="21">
        <v>242</v>
      </c>
      <c r="D21" s="22" t="s">
        <v>78</v>
      </c>
      <c r="E21" s="22" t="s">
        <v>47</v>
      </c>
      <c r="F21" s="22" t="s">
        <v>46</v>
      </c>
      <c r="G21" s="23">
        <f>VLOOKUP(+ROUND(H21,0),'BWT Co-eff'!A$2:B$402,2)</f>
        <v>1.2254</v>
      </c>
      <c r="H21" s="24">
        <v>234</v>
      </c>
      <c r="I21" s="35">
        <f t="shared" si="0"/>
        <v>-3.059410096581197</v>
      </c>
      <c r="M21" s="26" t="s">
        <v>53</v>
      </c>
      <c r="O21" s="21">
        <f t="shared" si="1"/>
        <v>-584.21900000000005</v>
      </c>
      <c r="T21" s="29">
        <f t="shared" si="2"/>
        <v>0</v>
      </c>
      <c r="U21" s="13">
        <v>-265</v>
      </c>
      <c r="V21" s="21">
        <v>-265</v>
      </c>
      <c r="W21" s="21" t="s">
        <v>87</v>
      </c>
      <c r="Y21" s="30">
        <f t="shared" si="3"/>
        <v>-265</v>
      </c>
      <c r="Z21" s="15" t="s">
        <v>40</v>
      </c>
      <c r="AD21" s="31">
        <f t="shared" si="4"/>
        <v>0</v>
      </c>
      <c r="AE21" s="32">
        <f t="shared" si="5"/>
        <v>-265</v>
      </c>
      <c r="AF21" s="12" t="s">
        <v>40</v>
      </c>
      <c r="AJ21" s="31">
        <f t="shared" si="6"/>
        <v>0</v>
      </c>
      <c r="AK21" s="33">
        <f t="shared" si="7"/>
        <v>-265</v>
      </c>
    </row>
    <row r="22" spans="1:37">
      <c r="I22" s="35"/>
      <c r="T22" s="29"/>
    </row>
    <row r="23" spans="1:37">
      <c r="D23" s="40" t="s">
        <v>99</v>
      </c>
      <c r="I23" s="35"/>
      <c r="T23" s="29"/>
    </row>
    <row r="24" spans="1:37" s="5" customFormat="1">
      <c r="A24" s="36" t="s">
        <v>39</v>
      </c>
      <c r="B24" s="5" t="s">
        <v>0</v>
      </c>
      <c r="C24" s="6" t="s">
        <v>1</v>
      </c>
      <c r="D24" s="7" t="s">
        <v>22</v>
      </c>
      <c r="E24" s="7" t="s">
        <v>2</v>
      </c>
      <c r="F24" s="7" t="s">
        <v>38</v>
      </c>
      <c r="G24" s="18" t="s">
        <v>21</v>
      </c>
      <c r="H24" s="14" t="s">
        <v>3</v>
      </c>
      <c r="I24" s="18" t="s">
        <v>34</v>
      </c>
      <c r="J24" s="5" t="s">
        <v>4</v>
      </c>
      <c r="K24" s="8" t="s">
        <v>5</v>
      </c>
      <c r="L24" s="9" t="s">
        <v>6</v>
      </c>
      <c r="M24" s="9" t="s">
        <v>35</v>
      </c>
      <c r="N24" s="9" t="s">
        <v>36</v>
      </c>
      <c r="O24" s="6" t="s">
        <v>7</v>
      </c>
      <c r="P24" s="10" t="s">
        <v>24</v>
      </c>
      <c r="Q24" s="11" t="s">
        <v>25</v>
      </c>
      <c r="R24" s="11" t="s">
        <v>26</v>
      </c>
      <c r="S24" s="19" t="s">
        <v>31</v>
      </c>
      <c r="T24" s="12" t="s">
        <v>27</v>
      </c>
      <c r="U24" s="13" t="s">
        <v>8</v>
      </c>
      <c r="V24" s="6" t="s">
        <v>9</v>
      </c>
      <c r="W24" s="6" t="s">
        <v>10</v>
      </c>
      <c r="X24" s="19" t="s">
        <v>28</v>
      </c>
      <c r="Y24" s="14" t="s">
        <v>11</v>
      </c>
      <c r="Z24" s="15" t="s">
        <v>12</v>
      </c>
      <c r="AA24" s="6" t="s">
        <v>13</v>
      </c>
      <c r="AB24" s="6" t="s">
        <v>14</v>
      </c>
      <c r="AC24" s="19" t="s">
        <v>29</v>
      </c>
      <c r="AD24" s="16" t="s">
        <v>15</v>
      </c>
      <c r="AE24" s="10" t="s">
        <v>16</v>
      </c>
      <c r="AF24" s="12" t="s">
        <v>17</v>
      </c>
      <c r="AG24" s="6" t="s">
        <v>18</v>
      </c>
      <c r="AH24" s="6" t="s">
        <v>19</v>
      </c>
      <c r="AI24" s="19" t="s">
        <v>30</v>
      </c>
      <c r="AJ24" s="16" t="s">
        <v>20</v>
      </c>
      <c r="AK24" s="15" t="s">
        <v>23</v>
      </c>
    </row>
    <row r="25" spans="1:37">
      <c r="A25" s="37">
        <v>41763</v>
      </c>
      <c r="B25" s="20" t="s">
        <v>91</v>
      </c>
      <c r="C25" s="21">
        <v>181</v>
      </c>
      <c r="D25" s="22" t="s">
        <v>69</v>
      </c>
      <c r="E25" s="22" t="s">
        <v>47</v>
      </c>
      <c r="F25" s="22" t="s">
        <v>46</v>
      </c>
      <c r="G25" s="23">
        <f>VLOOKUP(+ROUND(H25,0),'BWT Co-eff'!A$2:B$402,2)</f>
        <v>1.0670999999999999</v>
      </c>
      <c r="H25" s="24">
        <v>177.5</v>
      </c>
      <c r="I25" s="35">
        <f>+O25/H25*G25</f>
        <v>8.2172832067605643</v>
      </c>
      <c r="J25" s="20" t="s">
        <v>53</v>
      </c>
      <c r="O25" s="21">
        <f>SUM(AK25)*2.2046</f>
        <v>1366.8520000000001</v>
      </c>
      <c r="T25" s="29">
        <f>MAX(P25:R25)</f>
        <v>0</v>
      </c>
      <c r="U25" s="13">
        <v>210</v>
      </c>
      <c r="V25" s="21">
        <v>-227.5</v>
      </c>
      <c r="W25" s="21">
        <v>227.5</v>
      </c>
      <c r="Y25" s="30">
        <f>MAX(W25,V25,U25)</f>
        <v>227.5</v>
      </c>
      <c r="Z25" s="15">
        <v>130</v>
      </c>
      <c r="AA25" s="21">
        <v>137.5</v>
      </c>
      <c r="AB25" s="21">
        <v>142.5</v>
      </c>
      <c r="AD25" s="31">
        <f>MAX(AB25,AA25,Z25)</f>
        <v>142.5</v>
      </c>
      <c r="AE25" s="32">
        <f>SUM(T25+Y25+AD25)</f>
        <v>370</v>
      </c>
      <c r="AF25" s="12">
        <v>250</v>
      </c>
      <c r="AG25" s="21">
        <v>-262.5</v>
      </c>
      <c r="AH25" s="21">
        <v>-262.5</v>
      </c>
      <c r="AJ25" s="31">
        <f>MAX(AH25,AG25,AF25)</f>
        <v>250</v>
      </c>
      <c r="AK25" s="33">
        <f>SUM(AE25+AJ25)</f>
        <v>620</v>
      </c>
    </row>
    <row r="26" spans="1:37">
      <c r="A26" s="37">
        <v>41763</v>
      </c>
      <c r="B26" s="20" t="s">
        <v>91</v>
      </c>
      <c r="C26" s="21">
        <v>181</v>
      </c>
      <c r="D26" s="22" t="s">
        <v>69</v>
      </c>
      <c r="E26" s="22" t="s">
        <v>47</v>
      </c>
      <c r="F26" s="22" t="s">
        <v>46</v>
      </c>
      <c r="G26" s="23">
        <f>VLOOKUP(+ROUND(H26,0),'BWT Co-eff'!A$2:B$402,2)</f>
        <v>1.0670999999999999</v>
      </c>
      <c r="H26" s="24">
        <v>177.5</v>
      </c>
      <c r="I26" s="35">
        <f>+O26/H26*G26</f>
        <v>8.2172832067605643</v>
      </c>
      <c r="J26" s="20" t="s">
        <v>62</v>
      </c>
      <c r="O26" s="21">
        <f>SUM(AK26)*2.2046</f>
        <v>1366.8520000000001</v>
      </c>
      <c r="T26" s="29">
        <f>MAX(P26:R26)</f>
        <v>0</v>
      </c>
      <c r="U26" s="13">
        <v>210</v>
      </c>
      <c r="V26" s="21">
        <v>-227.5</v>
      </c>
      <c r="W26" s="21">
        <v>227.5</v>
      </c>
      <c r="Y26" s="30">
        <f>MAX(W26,V26,U26)</f>
        <v>227.5</v>
      </c>
      <c r="Z26" s="15">
        <v>130</v>
      </c>
      <c r="AA26" s="21">
        <v>137.5</v>
      </c>
      <c r="AB26" s="21">
        <v>142.5</v>
      </c>
      <c r="AD26" s="31">
        <f>MAX(AB26,AA26,Z26)</f>
        <v>142.5</v>
      </c>
      <c r="AE26" s="32">
        <f>SUM(T26+Y26+AD26)</f>
        <v>370</v>
      </c>
      <c r="AF26" s="12">
        <v>250</v>
      </c>
      <c r="AG26" s="21">
        <v>-262.5</v>
      </c>
      <c r="AH26" s="21">
        <v>-262.5</v>
      </c>
      <c r="AJ26" s="31">
        <f>MAX(AH26,AG26,AF26)</f>
        <v>250</v>
      </c>
      <c r="AK26" s="33">
        <f>SUM(AE26+AJ26)</f>
        <v>620</v>
      </c>
    </row>
    <row r="27" spans="1:37">
      <c r="A27" s="37">
        <v>41763</v>
      </c>
      <c r="B27" s="20" t="s">
        <v>91</v>
      </c>
      <c r="C27" s="21">
        <v>181</v>
      </c>
      <c r="D27" s="22" t="s">
        <v>41</v>
      </c>
      <c r="E27" s="22" t="s">
        <v>47</v>
      </c>
      <c r="F27" s="22" t="s">
        <v>46</v>
      </c>
      <c r="G27" s="23">
        <f>VLOOKUP(+ROUND(H27,0),'BWT Co-eff'!A$2:B$402,2)</f>
        <v>1.0445</v>
      </c>
      <c r="H27" s="24">
        <v>170.25</v>
      </c>
      <c r="I27" s="35">
        <f>+O27/H27*G27</f>
        <v>5.9850034052863448</v>
      </c>
      <c r="J27" s="20" t="s">
        <v>43</v>
      </c>
      <c r="O27" s="21">
        <f>SUM(AK27)*2.2046</f>
        <v>975.53550000000007</v>
      </c>
      <c r="T27" s="29">
        <f>MAX(P27:R27)</f>
        <v>0</v>
      </c>
      <c r="U27" s="13">
        <v>-175</v>
      </c>
      <c r="V27" s="21">
        <v>175</v>
      </c>
      <c r="W27" s="21">
        <v>-185</v>
      </c>
      <c r="Y27" s="30">
        <f>MAX(W27,V27,U27)</f>
        <v>175</v>
      </c>
      <c r="Z27" s="15">
        <v>57.5</v>
      </c>
      <c r="AA27" s="21">
        <v>62.5</v>
      </c>
      <c r="AB27" s="21">
        <v>67.5</v>
      </c>
      <c r="AD27" s="31">
        <f>MAX(AB27,AA27,Z27)</f>
        <v>67.5</v>
      </c>
      <c r="AE27" s="32">
        <f>SUM(T27+Y27+AD27)</f>
        <v>242.5</v>
      </c>
      <c r="AF27" s="12">
        <v>185</v>
      </c>
      <c r="AG27" s="21">
        <v>192.5</v>
      </c>
      <c r="AH27" s="21">
        <v>200</v>
      </c>
      <c r="AJ27" s="31">
        <f>MAX(AH27,AG27,AF27)</f>
        <v>200</v>
      </c>
      <c r="AK27" s="33">
        <f>SUM(AE27+AJ27)</f>
        <v>442.5</v>
      </c>
    </row>
    <row r="28" spans="1:37">
      <c r="A28" s="37">
        <v>41763</v>
      </c>
      <c r="B28" s="20" t="s">
        <v>89</v>
      </c>
      <c r="C28" s="21">
        <v>242</v>
      </c>
      <c r="D28" s="22" t="s">
        <v>42</v>
      </c>
      <c r="E28" s="22" t="s">
        <v>47</v>
      </c>
      <c r="F28" s="22" t="s">
        <v>46</v>
      </c>
      <c r="G28" s="23">
        <f>VLOOKUP(+ROUND(H28,0),'BWT Co-eff'!A$2:B$402,2)</f>
        <v>1.2058</v>
      </c>
      <c r="H28" s="24">
        <v>227</v>
      </c>
      <c r="I28" s="35">
        <f>+O28/H28*G28</f>
        <v>-2.8339657117180614</v>
      </c>
      <c r="J28" s="20" t="s">
        <v>43</v>
      </c>
      <c r="O28" s="21">
        <f>SUM(AK28)*2.2046</f>
        <v>-533.51319999999998</v>
      </c>
      <c r="T28" s="29">
        <f>MAX(P28:R28)</f>
        <v>0</v>
      </c>
      <c r="U28" s="13">
        <v>-242</v>
      </c>
      <c r="V28" s="21">
        <v>-242</v>
      </c>
      <c r="W28" s="21">
        <v>-242</v>
      </c>
      <c r="Y28" s="30">
        <f>MAX(W28,V28,U28)</f>
        <v>-242</v>
      </c>
      <c r="Z28" s="15" t="s">
        <v>40</v>
      </c>
      <c r="AD28" s="31">
        <f>MAX(AB28,AA28,Z28)</f>
        <v>0</v>
      </c>
      <c r="AE28" s="32">
        <f>SUM(T28+Y28+AD28)</f>
        <v>-242</v>
      </c>
      <c r="AF28" s="12" t="s">
        <v>40</v>
      </c>
      <c r="AJ28" s="31">
        <f>MAX(AH28,AG28,AF28)</f>
        <v>0</v>
      </c>
      <c r="AK28" s="33">
        <f>SUM(AE28+AJ28)</f>
        <v>-242</v>
      </c>
    </row>
    <row r="29" spans="1:37">
      <c r="I29" s="35"/>
      <c r="T29" s="29"/>
    </row>
    <row r="30" spans="1:37">
      <c r="D30" s="42" t="s">
        <v>100</v>
      </c>
      <c r="I30" s="35"/>
      <c r="T30" s="29"/>
    </row>
    <row r="31" spans="1:37" s="5" customFormat="1">
      <c r="A31" s="36" t="s">
        <v>39</v>
      </c>
      <c r="B31" s="5" t="s">
        <v>0</v>
      </c>
      <c r="C31" s="6" t="s">
        <v>1</v>
      </c>
      <c r="D31" s="7" t="s">
        <v>22</v>
      </c>
      <c r="E31" s="7" t="s">
        <v>2</v>
      </c>
      <c r="F31" s="7" t="s">
        <v>38</v>
      </c>
      <c r="G31" s="18" t="s">
        <v>21</v>
      </c>
      <c r="H31" s="14" t="s">
        <v>3</v>
      </c>
      <c r="I31" s="18" t="s">
        <v>34</v>
      </c>
      <c r="J31" s="5" t="s">
        <v>4</v>
      </c>
      <c r="K31" s="8" t="s">
        <v>5</v>
      </c>
      <c r="L31" s="9" t="s">
        <v>6</v>
      </c>
      <c r="M31" s="9" t="s">
        <v>35</v>
      </c>
      <c r="N31" s="9" t="s">
        <v>36</v>
      </c>
      <c r="O31" s="6" t="s">
        <v>7</v>
      </c>
      <c r="P31" s="10" t="s">
        <v>24</v>
      </c>
      <c r="Q31" s="11" t="s">
        <v>25</v>
      </c>
      <c r="R31" s="11" t="s">
        <v>26</v>
      </c>
      <c r="S31" s="19" t="s">
        <v>31</v>
      </c>
      <c r="T31" s="12" t="s">
        <v>27</v>
      </c>
      <c r="U31" s="13" t="s">
        <v>8</v>
      </c>
      <c r="V31" s="6" t="s">
        <v>9</v>
      </c>
      <c r="W31" s="6" t="s">
        <v>10</v>
      </c>
      <c r="X31" s="19" t="s">
        <v>28</v>
      </c>
      <c r="Y31" s="14" t="s">
        <v>11</v>
      </c>
      <c r="Z31" s="15" t="s">
        <v>12</v>
      </c>
      <c r="AA31" s="6" t="s">
        <v>13</v>
      </c>
      <c r="AB31" s="6" t="s">
        <v>14</v>
      </c>
      <c r="AC31" s="19" t="s">
        <v>29</v>
      </c>
      <c r="AD31" s="16" t="s">
        <v>15</v>
      </c>
      <c r="AE31" s="10" t="s">
        <v>16</v>
      </c>
      <c r="AF31" s="12" t="s">
        <v>17</v>
      </c>
      <c r="AG31" s="6" t="s">
        <v>18</v>
      </c>
      <c r="AH31" s="6" t="s">
        <v>19</v>
      </c>
      <c r="AI31" s="19" t="s">
        <v>30</v>
      </c>
      <c r="AJ31" s="16" t="s">
        <v>20</v>
      </c>
      <c r="AK31" s="15" t="s">
        <v>23</v>
      </c>
    </row>
    <row r="32" spans="1:37">
      <c r="A32" s="37">
        <v>41763</v>
      </c>
      <c r="B32" s="20" t="s">
        <v>91</v>
      </c>
      <c r="C32" s="21">
        <v>275</v>
      </c>
      <c r="D32" s="22" t="s">
        <v>61</v>
      </c>
      <c r="E32" s="22" t="s">
        <v>47</v>
      </c>
      <c r="F32" s="22" t="s">
        <v>46</v>
      </c>
      <c r="G32" s="23">
        <f>VLOOKUP(+ROUND(H32,0),'BWT Co-eff'!A$2:B$402,2)</f>
        <v>1.3346</v>
      </c>
      <c r="H32" s="24">
        <v>273</v>
      </c>
      <c r="I32" s="35">
        <f>+O32/H32*G32</f>
        <v>2.0477261553113553</v>
      </c>
      <c r="M32" s="26" t="s">
        <v>63</v>
      </c>
      <c r="O32" s="21">
        <f>SUM(AK32)*2.2046</f>
        <v>418.87400000000002</v>
      </c>
      <c r="T32" s="29">
        <f>MAX(P32:R32)</f>
        <v>0</v>
      </c>
      <c r="Y32" s="30">
        <f>MAX(W32,V32,U32)</f>
        <v>0</v>
      </c>
      <c r="Z32" s="15">
        <v>172.5</v>
      </c>
      <c r="AA32" s="21">
        <v>182.5</v>
      </c>
      <c r="AB32" s="21">
        <v>190</v>
      </c>
      <c r="AD32" s="31">
        <f>MAX(AB32,AA32,Z32)</f>
        <v>190</v>
      </c>
      <c r="AE32" s="32">
        <f>SUM(T32+Y32+AD32)</f>
        <v>190</v>
      </c>
      <c r="AJ32" s="31">
        <f>MAX(AH32,AG32,AF32)</f>
        <v>0</v>
      </c>
      <c r="AK32" s="33">
        <f>SUM(AE32+AJ32)</f>
        <v>190</v>
      </c>
    </row>
    <row r="33" spans="1:37">
      <c r="A33" s="37">
        <v>41763</v>
      </c>
      <c r="B33" s="20" t="s">
        <v>91</v>
      </c>
      <c r="C33" s="21">
        <v>220</v>
      </c>
      <c r="D33" s="22" t="s">
        <v>76</v>
      </c>
      <c r="E33" s="22" t="s">
        <v>47</v>
      </c>
      <c r="F33" s="22" t="s">
        <v>46</v>
      </c>
      <c r="G33" s="23">
        <f>VLOOKUP(+ROUND(H33,0),'BWT Co-eff'!A$2:B$402,2)</f>
        <v>1.1408</v>
      </c>
      <c r="H33" s="24">
        <v>203.5</v>
      </c>
      <c r="I33" s="35">
        <f>+O33/H33*G33</f>
        <v>1.5263068721375923</v>
      </c>
      <c r="J33" s="20" t="s">
        <v>40</v>
      </c>
      <c r="L33" s="26" t="s">
        <v>40</v>
      </c>
      <c r="M33" s="26" t="s">
        <v>77</v>
      </c>
      <c r="O33" s="21">
        <f>SUM(AK33)*2.2046</f>
        <v>272.2681</v>
      </c>
      <c r="P33" s="10" t="s">
        <v>40</v>
      </c>
      <c r="T33" s="29">
        <f>MAX(P33:R33)</f>
        <v>0</v>
      </c>
      <c r="U33" s="13" t="s">
        <v>40</v>
      </c>
      <c r="Y33" s="30">
        <f>MAX(W33,V33,U33)</f>
        <v>0</v>
      </c>
      <c r="Z33" s="15">
        <v>117.5</v>
      </c>
      <c r="AA33" s="21">
        <v>-123.5</v>
      </c>
      <c r="AB33" s="21">
        <v>123.5</v>
      </c>
      <c r="AC33" s="28">
        <v>125</v>
      </c>
      <c r="AD33" s="31">
        <f>MAX(AB33,AA33,Z33)</f>
        <v>123.5</v>
      </c>
      <c r="AE33" s="32">
        <f>SUM(T33+Y33+AD33)</f>
        <v>123.5</v>
      </c>
      <c r="AF33" s="12" t="s">
        <v>40</v>
      </c>
      <c r="AJ33" s="31">
        <f>MAX(AH33,AG33,AF33)</f>
        <v>0</v>
      </c>
      <c r="AK33" s="33">
        <f>SUM(AE33+AJ33)</f>
        <v>123.5</v>
      </c>
    </row>
    <row r="34" spans="1:37" s="49" customFormat="1">
      <c r="A34" s="39">
        <v>41763</v>
      </c>
      <c r="B34" s="40" t="s">
        <v>91</v>
      </c>
      <c r="C34" s="41">
        <v>165</v>
      </c>
      <c r="D34" s="42" t="s">
        <v>48</v>
      </c>
      <c r="E34" s="42" t="s">
        <v>47</v>
      </c>
      <c r="F34" s="42" t="s">
        <v>46</v>
      </c>
      <c r="G34" s="43">
        <f>VLOOKUP(+ROUND(H34,0),'BWT Co-eff'!A$2:B$402,2)</f>
        <v>1.0161</v>
      </c>
      <c r="H34" s="30">
        <v>160.25</v>
      </c>
      <c r="I34" s="35">
        <f>+O34/H34*G34</f>
        <v>1.397874608424337</v>
      </c>
      <c r="J34" s="40"/>
      <c r="K34" s="44"/>
      <c r="L34" s="45"/>
      <c r="M34" s="45" t="s">
        <v>93</v>
      </c>
      <c r="N34" s="45"/>
      <c r="O34" s="41">
        <f>SUM(AK34)*2.2046</f>
        <v>220.46</v>
      </c>
      <c r="P34" s="10"/>
      <c r="Q34" s="46"/>
      <c r="R34" s="46"/>
      <c r="S34" s="47"/>
      <c r="T34" s="29">
        <f>MAX(P34:R34)</f>
        <v>0</v>
      </c>
      <c r="U34" s="13"/>
      <c r="V34" s="41"/>
      <c r="W34" s="41"/>
      <c r="X34" s="47"/>
      <c r="Y34" s="30">
        <f>MAX(W34,V34,U34)</f>
        <v>0</v>
      </c>
      <c r="Z34" s="15">
        <v>90</v>
      </c>
      <c r="AA34" s="41">
        <v>92.5</v>
      </c>
      <c r="AB34" s="41">
        <v>100</v>
      </c>
      <c r="AC34" s="38" t="s">
        <v>90</v>
      </c>
      <c r="AD34" s="31">
        <f>MAX(AB34,AA34,Z34)</f>
        <v>100</v>
      </c>
      <c r="AE34" s="48">
        <f>SUM(T34+Y34+AD34)</f>
        <v>100</v>
      </c>
      <c r="AF34" s="12"/>
      <c r="AG34" s="41"/>
      <c r="AH34" s="41"/>
      <c r="AI34" s="47"/>
      <c r="AJ34" s="31">
        <f>MAX(AH34,AG34,AF34)</f>
        <v>0</v>
      </c>
      <c r="AK34" s="33">
        <f>SUM(AE34+AJ34)</f>
        <v>100</v>
      </c>
    </row>
    <row r="35" spans="1:37">
      <c r="A35" s="37">
        <v>41763</v>
      </c>
      <c r="B35" s="20" t="s">
        <v>91</v>
      </c>
      <c r="C35" s="21" t="s">
        <v>57</v>
      </c>
      <c r="D35" s="22" t="s">
        <v>55</v>
      </c>
      <c r="E35" s="22" t="s">
        <v>47</v>
      </c>
      <c r="F35" s="22" t="s">
        <v>45</v>
      </c>
      <c r="G35" s="23">
        <f>VLOOKUP(+ROUND(H35,0),'BWT Co-eff'!A$2:B$402,2)</f>
        <v>1.2478</v>
      </c>
      <c r="H35" s="24">
        <v>242</v>
      </c>
      <c r="I35" s="35">
        <f>+O35/H35*G35</f>
        <v>0.9093883900826446</v>
      </c>
      <c r="M35" s="26" t="s">
        <v>56</v>
      </c>
      <c r="O35" s="21">
        <f>SUM(AK35)*2.2046</f>
        <v>176.36799999999999</v>
      </c>
      <c r="T35" s="29">
        <f>MAX(P35:R35)</f>
        <v>0</v>
      </c>
      <c r="Y35" s="30">
        <f>MAX(W35,V35,U35)</f>
        <v>0</v>
      </c>
      <c r="Z35" s="15">
        <v>72.5</v>
      </c>
      <c r="AA35" s="21">
        <v>77.5</v>
      </c>
      <c r="AB35" s="21">
        <v>80</v>
      </c>
      <c r="AD35" s="31">
        <f>MAX(AB35,AA35,Z35)</f>
        <v>80</v>
      </c>
      <c r="AE35" s="32">
        <f>SUM(T35+Y35+AD35)</f>
        <v>80</v>
      </c>
      <c r="AJ35" s="31">
        <f>MAX(AH35,AG35,AF35)</f>
        <v>0</v>
      </c>
      <c r="AK35" s="33">
        <f>SUM(AE35+AJ35)</f>
        <v>80</v>
      </c>
    </row>
    <row r="36" spans="1:37">
      <c r="I36" s="35"/>
      <c r="T36" s="29"/>
    </row>
    <row r="37" spans="1:37">
      <c r="D37" s="50" t="s">
        <v>101</v>
      </c>
      <c r="I37" s="35"/>
      <c r="T37" s="29"/>
    </row>
    <row r="38" spans="1:37" s="5" customFormat="1">
      <c r="A38" s="36" t="s">
        <v>39</v>
      </c>
      <c r="B38" s="5" t="s">
        <v>0</v>
      </c>
      <c r="C38" s="6" t="s">
        <v>1</v>
      </c>
      <c r="D38" s="7" t="s">
        <v>22</v>
      </c>
      <c r="E38" s="7" t="s">
        <v>2</v>
      </c>
      <c r="F38" s="7" t="s">
        <v>38</v>
      </c>
      <c r="G38" s="18" t="s">
        <v>21</v>
      </c>
      <c r="H38" s="14" t="s">
        <v>3</v>
      </c>
      <c r="I38" s="18" t="s">
        <v>34</v>
      </c>
      <c r="J38" s="5" t="s">
        <v>4</v>
      </c>
      <c r="K38" s="8" t="s">
        <v>5</v>
      </c>
      <c r="L38" s="9" t="s">
        <v>6</v>
      </c>
      <c r="M38" s="9" t="s">
        <v>35</v>
      </c>
      <c r="N38" s="9" t="s">
        <v>36</v>
      </c>
      <c r="O38" s="6" t="s">
        <v>7</v>
      </c>
      <c r="P38" s="10" t="s">
        <v>24</v>
      </c>
      <c r="Q38" s="11" t="s">
        <v>25</v>
      </c>
      <c r="R38" s="11" t="s">
        <v>26</v>
      </c>
      <c r="S38" s="19" t="s">
        <v>31</v>
      </c>
      <c r="T38" s="12" t="s">
        <v>27</v>
      </c>
      <c r="U38" s="13" t="s">
        <v>8</v>
      </c>
      <c r="V38" s="6" t="s">
        <v>9</v>
      </c>
      <c r="W38" s="6" t="s">
        <v>10</v>
      </c>
      <c r="X38" s="19" t="s">
        <v>28</v>
      </c>
      <c r="Y38" s="14" t="s">
        <v>11</v>
      </c>
      <c r="Z38" s="15" t="s">
        <v>12</v>
      </c>
      <c r="AA38" s="6" t="s">
        <v>13</v>
      </c>
      <c r="AB38" s="6" t="s">
        <v>14</v>
      </c>
      <c r="AC38" s="19" t="s">
        <v>29</v>
      </c>
      <c r="AD38" s="16" t="s">
        <v>15</v>
      </c>
      <c r="AE38" s="10" t="s">
        <v>16</v>
      </c>
      <c r="AF38" s="12" t="s">
        <v>17</v>
      </c>
      <c r="AG38" s="6" t="s">
        <v>18</v>
      </c>
      <c r="AH38" s="6" t="s">
        <v>19</v>
      </c>
      <c r="AI38" s="19" t="s">
        <v>30</v>
      </c>
      <c r="AJ38" s="16" t="s">
        <v>20</v>
      </c>
      <c r="AK38" s="15" t="s">
        <v>23</v>
      </c>
    </row>
    <row r="39" spans="1:37">
      <c r="A39" s="37">
        <v>41763</v>
      </c>
      <c r="B39" s="20" t="s">
        <v>91</v>
      </c>
      <c r="C39" s="21">
        <v>275</v>
      </c>
      <c r="D39" s="22" t="s">
        <v>61</v>
      </c>
      <c r="E39" s="22" t="s">
        <v>47</v>
      </c>
      <c r="F39" s="22" t="s">
        <v>46</v>
      </c>
      <c r="G39" s="23">
        <f>VLOOKUP(+ROUND(H39,0),'BWT Co-eff'!A$2:B$402,2)</f>
        <v>1.3346</v>
      </c>
      <c r="H39" s="24">
        <v>273</v>
      </c>
      <c r="I39" s="35">
        <f>+O39/H39*G39</f>
        <v>4.7959902058608055</v>
      </c>
      <c r="M39" s="26" t="s">
        <v>40</v>
      </c>
      <c r="N39" s="26" t="s">
        <v>62</v>
      </c>
      <c r="O39" s="21">
        <f>SUM(AK39)*2.2046</f>
        <v>981.04700000000003</v>
      </c>
      <c r="T39" s="29">
        <f>MAX(P39:R39)</f>
        <v>0</v>
      </c>
      <c r="Y39" s="30">
        <f>MAX(W39,V39,U39)</f>
        <v>0</v>
      </c>
      <c r="Z39" s="15">
        <v>172.5</v>
      </c>
      <c r="AA39" s="21">
        <v>182.5</v>
      </c>
      <c r="AB39" s="21">
        <v>190</v>
      </c>
      <c r="AD39" s="31">
        <f>MAX(AB39,AA39,Z39)</f>
        <v>190</v>
      </c>
      <c r="AE39" s="32">
        <f>SUM(T39+Y39+AD39)</f>
        <v>190</v>
      </c>
      <c r="AF39" s="12">
        <v>237.5</v>
      </c>
      <c r="AG39" s="21">
        <v>255</v>
      </c>
      <c r="AH39" s="21" t="s">
        <v>87</v>
      </c>
      <c r="AJ39" s="31">
        <f>MAX(AH39,AG39,AF39)</f>
        <v>255</v>
      </c>
      <c r="AK39" s="33">
        <f>SUM(AE39+AJ39)</f>
        <v>445</v>
      </c>
    </row>
    <row r="40" spans="1:37" s="49" customFormat="1">
      <c r="A40" s="39">
        <v>41763</v>
      </c>
      <c r="B40" s="40" t="s">
        <v>91</v>
      </c>
      <c r="C40" s="41">
        <v>165</v>
      </c>
      <c r="D40" s="42" t="s">
        <v>48</v>
      </c>
      <c r="E40" s="42" t="s">
        <v>47</v>
      </c>
      <c r="F40" s="42" t="s">
        <v>46</v>
      </c>
      <c r="G40" s="43">
        <f>VLOOKUP(+ROUND(H40,0),'BWT Co-eff'!A$2:B$402,2)</f>
        <v>1.0161</v>
      </c>
      <c r="H40" s="30">
        <v>160.25</v>
      </c>
      <c r="I40" s="35">
        <f>+O40/H40*G40</f>
        <v>4.333411286115445</v>
      </c>
      <c r="J40" s="40"/>
      <c r="K40" s="44"/>
      <c r="L40" s="45"/>
      <c r="M40" s="45" t="s">
        <v>40</v>
      </c>
      <c r="N40" s="45" t="s">
        <v>94</v>
      </c>
      <c r="O40" s="41">
        <f>SUM(AK40)*2.2046</f>
        <v>683.42600000000004</v>
      </c>
      <c r="P40" s="10"/>
      <c r="Q40" s="46"/>
      <c r="R40" s="46"/>
      <c r="S40" s="47"/>
      <c r="T40" s="29">
        <f>MAX(P40:R40)</f>
        <v>0</v>
      </c>
      <c r="U40" s="13"/>
      <c r="V40" s="41"/>
      <c r="W40" s="41"/>
      <c r="X40" s="47"/>
      <c r="Y40" s="30">
        <f>MAX(W40,V40,U40)</f>
        <v>0</v>
      </c>
      <c r="Z40" s="15">
        <v>90</v>
      </c>
      <c r="AA40" s="41">
        <v>92.5</v>
      </c>
      <c r="AB40" s="41">
        <v>100</v>
      </c>
      <c r="AC40" s="47"/>
      <c r="AD40" s="31">
        <f>MAX(AB40,AA40,Z40)</f>
        <v>100</v>
      </c>
      <c r="AE40" s="48">
        <f>SUM(T40+Y40+AD40)</f>
        <v>100</v>
      </c>
      <c r="AF40" s="12">
        <v>185</v>
      </c>
      <c r="AG40" s="41">
        <v>197.5</v>
      </c>
      <c r="AH40" s="41">
        <v>210</v>
      </c>
      <c r="AI40" s="38" t="s">
        <v>90</v>
      </c>
      <c r="AJ40" s="31">
        <f>MAX(AH40,AG40,AF40)</f>
        <v>210</v>
      </c>
      <c r="AK40" s="33">
        <f>SUM(AE40+AJ40)</f>
        <v>310</v>
      </c>
    </row>
    <row r="41" spans="1:37">
      <c r="A41" s="37">
        <v>41763</v>
      </c>
      <c r="B41" s="20" t="s">
        <v>91</v>
      </c>
      <c r="C41" s="21">
        <v>220</v>
      </c>
      <c r="D41" s="22" t="s">
        <v>76</v>
      </c>
      <c r="E41" s="22" t="s">
        <v>47</v>
      </c>
      <c r="F41" s="22" t="s">
        <v>46</v>
      </c>
      <c r="G41" s="23">
        <f>VLOOKUP(+ROUND(H41,0),'BWT Co-eff'!A$2:B$402,2)</f>
        <v>1.1408</v>
      </c>
      <c r="H41" s="24">
        <v>203.5</v>
      </c>
      <c r="I41" s="35">
        <f>+O41/H41*G41</f>
        <v>4.2143371935135132</v>
      </c>
      <c r="J41" s="20" t="s">
        <v>40</v>
      </c>
      <c r="N41" s="26" t="s">
        <v>43</v>
      </c>
      <c r="O41" s="21">
        <f>SUM(AK41)*2.2046</f>
        <v>751.76859999999999</v>
      </c>
      <c r="P41" s="10" t="s">
        <v>40</v>
      </c>
      <c r="T41" s="29">
        <f>MAX(P41:R41)</f>
        <v>0</v>
      </c>
      <c r="U41" s="13" t="s">
        <v>40</v>
      </c>
      <c r="Y41" s="30">
        <f>MAX(W41,V41,U41)</f>
        <v>0</v>
      </c>
      <c r="Z41" s="15">
        <v>117.5</v>
      </c>
      <c r="AA41" s="21">
        <v>-123.5</v>
      </c>
      <c r="AB41" s="21">
        <v>123.5</v>
      </c>
      <c r="AC41" s="28">
        <v>125</v>
      </c>
      <c r="AD41" s="31">
        <f>MAX(AB41,AA41,Z41)</f>
        <v>123.5</v>
      </c>
      <c r="AE41" s="32">
        <f>SUM(T41+Y41+AD41)</f>
        <v>123.5</v>
      </c>
      <c r="AF41" s="12">
        <v>200</v>
      </c>
      <c r="AG41" s="21">
        <v>212.5</v>
      </c>
      <c r="AH41" s="21">
        <v>217.5</v>
      </c>
      <c r="AJ41" s="31">
        <f>MAX(AH41,AG41,AF41)</f>
        <v>217.5</v>
      </c>
      <c r="AK41" s="33">
        <f>SUM(AE41+AJ41)</f>
        <v>341</v>
      </c>
    </row>
    <row r="42" spans="1:37">
      <c r="I42" s="35"/>
      <c r="T42" s="29"/>
    </row>
    <row r="43" spans="1:37">
      <c r="D43" s="51" t="s">
        <v>106</v>
      </c>
      <c r="I43" s="35"/>
      <c r="T43" s="29"/>
    </row>
    <row r="44" spans="1:37" s="5" customFormat="1">
      <c r="A44" s="36" t="s">
        <v>39</v>
      </c>
      <c r="B44" s="5" t="s">
        <v>0</v>
      </c>
      <c r="C44" s="6" t="s">
        <v>1</v>
      </c>
      <c r="D44" s="7" t="s">
        <v>22</v>
      </c>
      <c r="E44" s="7" t="s">
        <v>2</v>
      </c>
      <c r="F44" s="7" t="s">
        <v>38</v>
      </c>
      <c r="G44" s="18" t="s">
        <v>21</v>
      </c>
      <c r="H44" s="14" t="s">
        <v>3</v>
      </c>
      <c r="I44" s="18" t="s">
        <v>34</v>
      </c>
      <c r="J44" s="5" t="s">
        <v>4</v>
      </c>
      <c r="K44" s="8" t="s">
        <v>5</v>
      </c>
      <c r="L44" s="9" t="s">
        <v>6</v>
      </c>
      <c r="M44" s="9" t="s">
        <v>35</v>
      </c>
      <c r="N44" s="9" t="s">
        <v>36</v>
      </c>
      <c r="O44" s="6" t="s">
        <v>7</v>
      </c>
      <c r="P44" s="10" t="s">
        <v>24</v>
      </c>
      <c r="Q44" s="11" t="s">
        <v>25</v>
      </c>
      <c r="R44" s="11" t="s">
        <v>26</v>
      </c>
      <c r="S44" s="19" t="s">
        <v>31</v>
      </c>
      <c r="T44" s="12" t="s">
        <v>27</v>
      </c>
      <c r="U44" s="13" t="s">
        <v>8</v>
      </c>
      <c r="V44" s="6" t="s">
        <v>9</v>
      </c>
      <c r="W44" s="6" t="s">
        <v>10</v>
      </c>
      <c r="X44" s="19" t="s">
        <v>28</v>
      </c>
      <c r="Y44" s="14" t="s">
        <v>11</v>
      </c>
      <c r="Z44" s="15" t="s">
        <v>12</v>
      </c>
      <c r="AA44" s="6" t="s">
        <v>13</v>
      </c>
      <c r="AB44" s="6" t="s">
        <v>14</v>
      </c>
      <c r="AC44" s="19" t="s">
        <v>29</v>
      </c>
      <c r="AD44" s="16" t="s">
        <v>15</v>
      </c>
      <c r="AE44" s="10" t="s">
        <v>16</v>
      </c>
      <c r="AF44" s="12" t="s">
        <v>17</v>
      </c>
      <c r="AG44" s="6" t="s">
        <v>18</v>
      </c>
      <c r="AH44" s="6" t="s">
        <v>19</v>
      </c>
      <c r="AI44" s="19" t="s">
        <v>30</v>
      </c>
      <c r="AJ44" s="16" t="s">
        <v>20</v>
      </c>
      <c r="AK44" s="15" t="s">
        <v>23</v>
      </c>
    </row>
    <row r="45" spans="1:37">
      <c r="A45" s="37">
        <v>41763</v>
      </c>
      <c r="B45" s="20" t="s">
        <v>91</v>
      </c>
      <c r="C45" s="21">
        <v>148</v>
      </c>
      <c r="D45" s="22" t="s">
        <v>82</v>
      </c>
      <c r="E45" s="22" t="s">
        <v>47</v>
      </c>
      <c r="F45" s="22" t="s">
        <v>46</v>
      </c>
      <c r="G45" s="23">
        <f>VLOOKUP(+ROUND(H45,0),'BWT Co-eff'!A$2:B$402,2)</f>
        <v>0.97370000000000001</v>
      </c>
      <c r="H45" s="24">
        <v>144.5</v>
      </c>
      <c r="I45" s="35">
        <f>+O45/H45*G45</f>
        <v>5.4222556560553636</v>
      </c>
      <c r="L45" s="26" t="s">
        <v>49</v>
      </c>
      <c r="O45" s="21">
        <f>SUM(AK45)*2.2046</f>
        <v>804.67900000000009</v>
      </c>
      <c r="P45" s="10">
        <v>57.5</v>
      </c>
      <c r="Q45" s="27">
        <v>62.5</v>
      </c>
      <c r="R45" s="27">
        <v>-67.5</v>
      </c>
      <c r="T45" s="29">
        <f>MAX(P45:R45)</f>
        <v>62.5</v>
      </c>
      <c r="Y45" s="30">
        <f>MAX(W45,V45,U45)</f>
        <v>0</v>
      </c>
      <c r="Z45" s="15">
        <v>115</v>
      </c>
      <c r="AA45" s="21">
        <v>120</v>
      </c>
      <c r="AB45" s="21">
        <v>-125</v>
      </c>
      <c r="AD45" s="31">
        <f>MAX(AB45,AA45,Z45)</f>
        <v>120</v>
      </c>
      <c r="AE45" s="32">
        <f>SUM(T45+Y45+AD45)</f>
        <v>182.5</v>
      </c>
      <c r="AF45" s="12">
        <v>170</v>
      </c>
      <c r="AG45" s="21">
        <v>182.5</v>
      </c>
      <c r="AH45" s="21">
        <v>-185</v>
      </c>
      <c r="AJ45" s="31">
        <f>MAX(AH45,AG45,AF45)</f>
        <v>182.5</v>
      </c>
      <c r="AK45" s="33">
        <f>SUM(AE45+AJ45)</f>
        <v>365</v>
      </c>
    </row>
    <row r="46" spans="1:37">
      <c r="A46" s="37">
        <v>41763</v>
      </c>
      <c r="B46" s="20" t="s">
        <v>91</v>
      </c>
      <c r="C46" s="21">
        <v>220</v>
      </c>
      <c r="D46" s="22" t="s">
        <v>76</v>
      </c>
      <c r="E46" s="22" t="s">
        <v>47</v>
      </c>
      <c r="F46" s="22" t="s">
        <v>46</v>
      </c>
      <c r="G46" s="23">
        <f>VLOOKUP(+ROUND(H46,0),'BWT Co-eff'!A$2:B$402,2)</f>
        <v>1.1408</v>
      </c>
      <c r="H46" s="24">
        <v>203.5</v>
      </c>
      <c r="I46" s="35">
        <f>+O46/H46*G46</f>
        <v>5.0485535001474204</v>
      </c>
      <c r="J46" s="20" t="s">
        <v>40</v>
      </c>
      <c r="L46" s="26" t="s">
        <v>43</v>
      </c>
      <c r="O46" s="21">
        <f>SUM(AK46)*2.2046</f>
        <v>900.57910000000004</v>
      </c>
      <c r="P46" s="10">
        <v>62.5</v>
      </c>
      <c r="Q46" s="27">
        <v>67.5</v>
      </c>
      <c r="R46" s="27">
        <v>-70</v>
      </c>
      <c r="T46" s="29">
        <f>MAX(P46:R46)</f>
        <v>67.5</v>
      </c>
      <c r="U46" s="13" t="s">
        <v>40</v>
      </c>
      <c r="Y46" s="30">
        <f>MAX(W46,V46,U46)</f>
        <v>0</v>
      </c>
      <c r="Z46" s="15">
        <v>117.5</v>
      </c>
      <c r="AA46" s="21">
        <v>-123.5</v>
      </c>
      <c r="AB46" s="21">
        <v>123.5</v>
      </c>
      <c r="AC46" s="28">
        <v>125</v>
      </c>
      <c r="AD46" s="31">
        <f>MAX(AB46,AA46,Z46)</f>
        <v>123.5</v>
      </c>
      <c r="AE46" s="32">
        <f>SUM(T46+Y46+AD46)</f>
        <v>191</v>
      </c>
      <c r="AF46" s="12">
        <v>200</v>
      </c>
      <c r="AG46" s="21">
        <v>212.5</v>
      </c>
      <c r="AH46" s="21">
        <v>217.5</v>
      </c>
      <c r="AJ46" s="31">
        <f>MAX(AH46,AG46,AF46)</f>
        <v>217.5</v>
      </c>
      <c r="AK46" s="33">
        <f>SUM(AE46+AJ46)</f>
        <v>408.5</v>
      </c>
    </row>
    <row r="47" spans="1:37">
      <c r="A47" s="37">
        <v>41763</v>
      </c>
      <c r="B47" s="20" t="s">
        <v>91</v>
      </c>
      <c r="C47" s="21">
        <v>220</v>
      </c>
      <c r="D47" s="22" t="s">
        <v>85</v>
      </c>
      <c r="E47" s="22" t="s">
        <v>47</v>
      </c>
      <c r="F47" s="22" t="s">
        <v>46</v>
      </c>
      <c r="G47" s="23">
        <f>VLOOKUP(+ROUND(H47,0),'BWT Co-eff'!A$2:B$402,2)</f>
        <v>1.1776</v>
      </c>
      <c r="H47" s="24">
        <v>217.25</v>
      </c>
      <c r="I47" s="35">
        <f>+O47/H47*G47</f>
        <v>4.361749092750288</v>
      </c>
      <c r="L47" s="26" t="s">
        <v>86</v>
      </c>
      <c r="O47" s="21">
        <f>SUM(AK47)*2.2046</f>
        <v>804.67900000000009</v>
      </c>
      <c r="P47" s="10">
        <v>52.5</v>
      </c>
      <c r="Q47" s="27">
        <v>57.5</v>
      </c>
      <c r="R47" s="27">
        <v>62.5</v>
      </c>
      <c r="T47" s="29">
        <f>MAX(P47:R47)</f>
        <v>62.5</v>
      </c>
      <c r="Y47" s="30">
        <f>MAX(W47,V47,U47)</f>
        <v>0</v>
      </c>
      <c r="Z47" s="15">
        <v>102.5</v>
      </c>
      <c r="AA47" s="21">
        <v>105</v>
      </c>
      <c r="AB47" s="21">
        <v>-110</v>
      </c>
      <c r="AD47" s="31">
        <f>MAX(AB47,AA47,Z47)</f>
        <v>105</v>
      </c>
      <c r="AE47" s="32">
        <f>SUM(T47+Y47+AD47)</f>
        <v>167.5</v>
      </c>
      <c r="AF47" s="12">
        <v>172.5</v>
      </c>
      <c r="AG47" s="21">
        <v>185</v>
      </c>
      <c r="AH47" s="21">
        <v>197.5</v>
      </c>
      <c r="AJ47" s="31">
        <f>MAX(AH47,AG47,AF47)</f>
        <v>197.5</v>
      </c>
      <c r="AK47" s="33">
        <f>SUM(AE47+AJ47)</f>
        <v>365</v>
      </c>
    </row>
    <row r="48" spans="1:37">
      <c r="A48" s="37">
        <v>41763</v>
      </c>
      <c r="B48" s="20" t="s">
        <v>91</v>
      </c>
      <c r="C48" s="21">
        <v>181</v>
      </c>
      <c r="D48" s="22" t="s">
        <v>80</v>
      </c>
      <c r="E48" s="22" t="s">
        <v>47</v>
      </c>
      <c r="F48" s="22" t="s">
        <v>46</v>
      </c>
      <c r="G48" s="23">
        <f>VLOOKUP(+ROUND(H48,0),'BWT Co-eff'!A$2:B$402,2)</f>
        <v>1.07</v>
      </c>
      <c r="H48" s="24">
        <v>178.75</v>
      </c>
      <c r="I48" s="35">
        <f>+O48/H48*G48</f>
        <v>2.507385622377623</v>
      </c>
      <c r="L48" s="26" t="s">
        <v>81</v>
      </c>
      <c r="O48" s="21">
        <f>SUM(AK48)*2.2046</f>
        <v>418.87400000000002</v>
      </c>
      <c r="P48" s="10">
        <v>22.5</v>
      </c>
      <c r="Q48" s="27">
        <v>32.5</v>
      </c>
      <c r="R48" s="27">
        <v>-47.5</v>
      </c>
      <c r="T48" s="29">
        <f>MAX(P48:R48)</f>
        <v>32.5</v>
      </c>
      <c r="Y48" s="30">
        <f>MAX(W48,V48,U48)</f>
        <v>0</v>
      </c>
      <c r="Z48" s="15">
        <v>62.5</v>
      </c>
      <c r="AA48" s="21">
        <v>-72.5</v>
      </c>
      <c r="AB48" s="21">
        <v>-72.5</v>
      </c>
      <c r="AD48" s="31">
        <f>MAX(AB48,AA48,Z48)</f>
        <v>62.5</v>
      </c>
      <c r="AE48" s="32">
        <f>SUM(T48+Y48+AD48)</f>
        <v>95</v>
      </c>
      <c r="AF48" s="12">
        <v>70</v>
      </c>
      <c r="AG48" s="21">
        <v>95</v>
      </c>
      <c r="AH48" s="21">
        <v>-112.5</v>
      </c>
      <c r="AJ48" s="31">
        <f>MAX(AH48,AG48,AF48)</f>
        <v>95</v>
      </c>
      <c r="AK48" s="33">
        <f>SUM(AE48+AJ48)</f>
        <v>190</v>
      </c>
    </row>
    <row r="49" spans="1:37">
      <c r="A49" s="37">
        <v>41763</v>
      </c>
      <c r="B49" s="20" t="s">
        <v>91</v>
      </c>
      <c r="C49" s="21">
        <v>77</v>
      </c>
      <c r="D49" s="22" t="s">
        <v>74</v>
      </c>
      <c r="E49" s="22" t="s">
        <v>47</v>
      </c>
      <c r="F49" s="22" t="s">
        <v>46</v>
      </c>
      <c r="G49" s="23">
        <f>VLOOKUP(+ROUND(H49,0),'BWT Co-eff'!A$2:B$402,2)</f>
        <v>0.9</v>
      </c>
      <c r="H49" s="24">
        <v>69.5</v>
      </c>
      <c r="I49" s="35">
        <f>+O49/H49*G49</f>
        <v>1.9984143884892085</v>
      </c>
      <c r="L49" s="26" t="s">
        <v>75</v>
      </c>
      <c r="O49" s="21">
        <f>SUM(AK49)*2.2046</f>
        <v>154.322</v>
      </c>
      <c r="P49" s="10">
        <v>7.5</v>
      </c>
      <c r="Q49" s="27">
        <v>10</v>
      </c>
      <c r="R49" s="27">
        <v>-15</v>
      </c>
      <c r="T49" s="29">
        <f>MAX(P49:R49)</f>
        <v>10</v>
      </c>
      <c r="Y49" s="30">
        <f>MAX(W49,V49,U49)</f>
        <v>0</v>
      </c>
      <c r="Z49" s="15">
        <v>15</v>
      </c>
      <c r="AA49" s="21">
        <v>20</v>
      </c>
      <c r="AB49" s="21">
        <v>-25</v>
      </c>
      <c r="AD49" s="31">
        <f>MAX(AB49,AA49,Z49)</f>
        <v>20</v>
      </c>
      <c r="AE49" s="32">
        <f>SUM(T49+Y49+AD49)</f>
        <v>30</v>
      </c>
      <c r="AF49" s="12">
        <v>30</v>
      </c>
      <c r="AG49" s="21">
        <v>35</v>
      </c>
      <c r="AH49" s="21">
        <v>40</v>
      </c>
      <c r="AJ49" s="31">
        <f>MAX(AH49,AG49,AF49)</f>
        <v>40</v>
      </c>
      <c r="AK49" s="33">
        <f>SUM(AE49+AJ49)</f>
        <v>70</v>
      </c>
    </row>
    <row r="50" spans="1:37">
      <c r="I50" s="35"/>
      <c r="T50" s="29"/>
    </row>
    <row r="51" spans="1:37">
      <c r="D51" s="51" t="s">
        <v>102</v>
      </c>
      <c r="I51" s="35"/>
      <c r="T51" s="29"/>
    </row>
    <row r="52" spans="1:37" s="5" customFormat="1">
      <c r="A52" s="36" t="s">
        <v>39</v>
      </c>
      <c r="B52" s="5" t="s">
        <v>0</v>
      </c>
      <c r="C52" s="6" t="s">
        <v>1</v>
      </c>
      <c r="D52" s="7" t="s">
        <v>22</v>
      </c>
      <c r="E52" s="7" t="s">
        <v>2</v>
      </c>
      <c r="F52" s="7" t="s">
        <v>38</v>
      </c>
      <c r="G52" s="18" t="s">
        <v>21</v>
      </c>
      <c r="H52" s="14" t="s">
        <v>3</v>
      </c>
      <c r="I52" s="18" t="s">
        <v>34</v>
      </c>
      <c r="J52" s="5" t="s">
        <v>4</v>
      </c>
      <c r="K52" s="8" t="s">
        <v>5</v>
      </c>
      <c r="L52" s="9" t="s">
        <v>6</v>
      </c>
      <c r="M52" s="9" t="s">
        <v>35</v>
      </c>
      <c r="N52" s="9" t="s">
        <v>36</v>
      </c>
      <c r="O52" s="6" t="s">
        <v>7</v>
      </c>
      <c r="P52" s="10" t="s">
        <v>24</v>
      </c>
      <c r="Q52" s="11" t="s">
        <v>25</v>
      </c>
      <c r="R52" s="11" t="s">
        <v>26</v>
      </c>
      <c r="S52" s="19" t="s">
        <v>31</v>
      </c>
      <c r="T52" s="12" t="s">
        <v>27</v>
      </c>
      <c r="U52" s="13" t="s">
        <v>8</v>
      </c>
      <c r="V52" s="6" t="s">
        <v>9</v>
      </c>
      <c r="W52" s="6" t="s">
        <v>10</v>
      </c>
      <c r="X52" s="19" t="s">
        <v>28</v>
      </c>
      <c r="Y52" s="14" t="s">
        <v>11</v>
      </c>
      <c r="Z52" s="15" t="s">
        <v>12</v>
      </c>
      <c r="AA52" s="6" t="s">
        <v>13</v>
      </c>
      <c r="AB52" s="6" t="s">
        <v>14</v>
      </c>
      <c r="AC52" s="19" t="s">
        <v>29</v>
      </c>
      <c r="AD52" s="16" t="s">
        <v>15</v>
      </c>
      <c r="AE52" s="10" t="s">
        <v>16</v>
      </c>
      <c r="AF52" s="12" t="s">
        <v>17</v>
      </c>
      <c r="AG52" s="6" t="s">
        <v>18</v>
      </c>
      <c r="AH52" s="6" t="s">
        <v>19</v>
      </c>
      <c r="AI52" s="19" t="s">
        <v>30</v>
      </c>
      <c r="AJ52" s="16" t="s">
        <v>20</v>
      </c>
      <c r="AK52" s="15" t="s">
        <v>23</v>
      </c>
    </row>
    <row r="53" spans="1:37">
      <c r="A53" s="37">
        <v>41763</v>
      </c>
      <c r="B53" s="20" t="s">
        <v>91</v>
      </c>
      <c r="C53" s="21">
        <v>275</v>
      </c>
      <c r="D53" s="22" t="s">
        <v>59</v>
      </c>
      <c r="E53" s="22" t="s">
        <v>47</v>
      </c>
      <c r="F53" s="22" t="s">
        <v>46</v>
      </c>
      <c r="G53" s="23">
        <f>VLOOKUP(+ROUND(H53,0),'BWT Co-eff'!A$2:B$402,2)</f>
        <v>1.2982</v>
      </c>
      <c r="H53" s="24">
        <v>260</v>
      </c>
      <c r="I53" s="35">
        <f>+O53/H53*G53</f>
        <v>0.63294489961538469</v>
      </c>
      <c r="L53" s="26" t="s">
        <v>60</v>
      </c>
      <c r="O53" s="21">
        <f>SUM(AK53)*2.2046</f>
        <v>126.76450000000001</v>
      </c>
      <c r="P53" s="10">
        <v>57.5</v>
      </c>
      <c r="T53" s="29">
        <f>MAX(P53:R53)</f>
        <v>57.5</v>
      </c>
      <c r="Y53" s="30">
        <f>MAX(W53,V53,U53)</f>
        <v>0</v>
      </c>
      <c r="AD53" s="31">
        <f>MAX(AB53,AA53,Z53)</f>
        <v>0</v>
      </c>
      <c r="AE53" s="32">
        <f>SUM(T53+Y53+AD53)</f>
        <v>57.5</v>
      </c>
      <c r="AJ53" s="31">
        <f>MAX(AH53,AG53,AF53)</f>
        <v>0</v>
      </c>
      <c r="AK53" s="33">
        <f>SUM(AE53+AJ53)</f>
        <v>57.5</v>
      </c>
    </row>
    <row r="54" spans="1:37">
      <c r="A54" s="37">
        <v>41763</v>
      </c>
      <c r="B54" s="20" t="s">
        <v>91</v>
      </c>
      <c r="C54" s="21">
        <v>242</v>
      </c>
      <c r="D54" s="22" t="s">
        <v>70</v>
      </c>
      <c r="E54" s="22" t="s">
        <v>47</v>
      </c>
      <c r="F54" s="22" t="s">
        <v>46</v>
      </c>
      <c r="G54" s="23">
        <f>VLOOKUP(+ROUND(H54,0),'BWT Co-eff'!A$2:B$402,2)</f>
        <v>1.2422</v>
      </c>
      <c r="H54" s="24">
        <v>240</v>
      </c>
      <c r="I54" s="35">
        <f>+O54/H54*G54</f>
        <v>0.57053210833333334</v>
      </c>
      <c r="L54" s="26" t="s">
        <v>60</v>
      </c>
      <c r="O54" s="21">
        <f>SUM(AK54)*2.2046</f>
        <v>110.23</v>
      </c>
      <c r="P54" s="10">
        <v>50</v>
      </c>
      <c r="T54" s="29">
        <f>MAX(P54:R54)</f>
        <v>50</v>
      </c>
      <c r="Y54" s="30">
        <f>MAX(W54,V54,U54)</f>
        <v>0</v>
      </c>
      <c r="AD54" s="31">
        <f>MAX(AB54,AA54,Z54)</f>
        <v>0</v>
      </c>
      <c r="AE54" s="32">
        <f>SUM(T54+Y54+AD54)</f>
        <v>50</v>
      </c>
      <c r="AJ54" s="31">
        <f>MAX(AH54,AG54,AF54)</f>
        <v>0</v>
      </c>
      <c r="AK54" s="33">
        <f>SUM(AE54+AJ54)</f>
        <v>50</v>
      </c>
    </row>
    <row r="55" spans="1:37">
      <c r="A55" s="37">
        <v>41763</v>
      </c>
      <c r="B55" s="20" t="s">
        <v>91</v>
      </c>
      <c r="C55" s="21">
        <v>275</v>
      </c>
      <c r="D55" s="22" t="s">
        <v>83</v>
      </c>
      <c r="E55" s="22" t="s">
        <v>47</v>
      </c>
      <c r="F55" s="22" t="s">
        <v>46</v>
      </c>
      <c r="G55" s="23">
        <f>VLOOKUP(+ROUND(H55,0),'BWT Co-eff'!A$2:B$402,2)</f>
        <v>1.2589999999999999</v>
      </c>
      <c r="H55" s="24">
        <v>246</v>
      </c>
      <c r="I55" s="35">
        <f>+O55/H55*G55</f>
        <v>0.62055905284552837</v>
      </c>
      <c r="L55" s="26" t="s">
        <v>84</v>
      </c>
      <c r="O55" s="21">
        <f>SUM(AK55)*2.2046</f>
        <v>121.253</v>
      </c>
      <c r="P55" s="10">
        <v>40</v>
      </c>
      <c r="Q55" s="27">
        <v>50</v>
      </c>
      <c r="R55" s="27">
        <v>55</v>
      </c>
      <c r="T55" s="29">
        <f>MAX(P55:R55)</f>
        <v>55</v>
      </c>
      <c r="Y55" s="30">
        <f>MAX(W55,V55,U55)</f>
        <v>0</v>
      </c>
      <c r="AD55" s="31">
        <f>MAX(AB55,AA55,Z55)</f>
        <v>0</v>
      </c>
      <c r="AE55" s="32">
        <f>SUM(T55+Y55+AD55)</f>
        <v>55</v>
      </c>
      <c r="AJ55" s="31">
        <f>MAX(AH55,AG55,AF55)</f>
        <v>0</v>
      </c>
      <c r="AK55" s="33">
        <f>SUM(AE55+AJ55)</f>
        <v>55</v>
      </c>
    </row>
    <row r="56" spans="1:37">
      <c r="A56" s="37">
        <v>41763</v>
      </c>
      <c r="B56" s="20" t="s">
        <v>91</v>
      </c>
      <c r="C56" s="21">
        <v>275</v>
      </c>
      <c r="D56" s="22" t="s">
        <v>83</v>
      </c>
      <c r="E56" s="22" t="s">
        <v>47</v>
      </c>
      <c r="F56" s="22" t="s">
        <v>46</v>
      </c>
      <c r="G56" s="23">
        <f>VLOOKUP(+ROUND(H56,0),'BWT Co-eff'!A$2:B$402,2)</f>
        <v>1.2589999999999999</v>
      </c>
      <c r="H56" s="24">
        <v>246</v>
      </c>
      <c r="I56" s="35">
        <f>+O56/H56*G56</f>
        <v>0.62055905284552837</v>
      </c>
      <c r="L56" s="26" t="s">
        <v>103</v>
      </c>
      <c r="O56" s="21">
        <f>SUM(AK56)*2.2046</f>
        <v>121.253</v>
      </c>
      <c r="P56" s="10">
        <v>40</v>
      </c>
      <c r="Q56" s="27">
        <v>50</v>
      </c>
      <c r="R56" s="27">
        <v>55</v>
      </c>
      <c r="T56" s="29">
        <f>MAX(P56:R56)</f>
        <v>55</v>
      </c>
      <c r="Y56" s="30">
        <f>MAX(W56,V56,U56)</f>
        <v>0</v>
      </c>
      <c r="AD56" s="31">
        <f>MAX(AB56,AA56,Z56)</f>
        <v>0</v>
      </c>
      <c r="AE56" s="32">
        <f>SUM(T56+Y56+AD56)</f>
        <v>55</v>
      </c>
      <c r="AJ56" s="31">
        <f>MAX(AH56,AG56,AF56)</f>
        <v>0</v>
      </c>
      <c r="AK56" s="33">
        <f>SUM(AE56+AJ56)</f>
        <v>55</v>
      </c>
    </row>
    <row r="57" spans="1:37">
      <c r="I57" s="35"/>
      <c r="T57" s="29"/>
    </row>
    <row r="58" spans="1:37">
      <c r="D58" s="40" t="s">
        <v>104</v>
      </c>
      <c r="I58" s="35"/>
      <c r="T58" s="29"/>
    </row>
    <row r="59" spans="1:37">
      <c r="A59" s="37">
        <v>41763</v>
      </c>
      <c r="B59" s="20" t="s">
        <v>91</v>
      </c>
      <c r="C59" s="21">
        <v>242</v>
      </c>
      <c r="D59" s="22" t="s">
        <v>70</v>
      </c>
      <c r="E59" s="22" t="s">
        <v>47</v>
      </c>
      <c r="F59" s="22" t="s">
        <v>46</v>
      </c>
      <c r="G59" s="23">
        <f>VLOOKUP(+ROUND(H59,0),'BWT Co-eff'!A$2:B$402,2)</f>
        <v>1.2422</v>
      </c>
      <c r="H59" s="24">
        <v>240</v>
      </c>
      <c r="I59" s="35">
        <f t="shared" ref="I59:I91" si="8">+O59/H59*G59</f>
        <v>1.8542293520833333</v>
      </c>
      <c r="J59" s="20" t="s">
        <v>77</v>
      </c>
      <c r="L59" s="26" t="s">
        <v>40</v>
      </c>
      <c r="O59" s="21">
        <f t="shared" ref="O59:O91" si="9">SUM(AK59)*2.2046</f>
        <v>358.2475</v>
      </c>
      <c r="P59" s="10" t="s">
        <v>40</v>
      </c>
      <c r="T59" s="29">
        <f t="shared" ref="T59:T91" si="10">MAX(P59:R59)</f>
        <v>0</v>
      </c>
      <c r="Y59" s="30">
        <f t="shared" ref="Y59:Y91" si="11">MAX(W59,V59,U59)</f>
        <v>0</v>
      </c>
      <c r="Z59" s="15">
        <v>147.5</v>
      </c>
      <c r="AA59" s="21">
        <v>157.5</v>
      </c>
      <c r="AB59" s="21">
        <v>162.5</v>
      </c>
      <c r="AD59" s="31">
        <f t="shared" ref="AD59:AD91" si="12">MAX(AB59,AA59,Z59)</f>
        <v>162.5</v>
      </c>
      <c r="AE59" s="32">
        <f t="shared" ref="AE59:AE91" si="13">SUM(T59+Y59+AD59)</f>
        <v>162.5</v>
      </c>
      <c r="AJ59" s="31">
        <f t="shared" ref="AJ59:AJ91" si="14">MAX(AH59,AG59,AF59)</f>
        <v>0</v>
      </c>
      <c r="AK59" s="33">
        <f t="shared" ref="AK59:AK91" si="15">SUM(AE59+AJ59)</f>
        <v>162.5</v>
      </c>
    </row>
    <row r="60" spans="1:37">
      <c r="I60" s="35"/>
      <c r="T60" s="29"/>
    </row>
    <row r="61" spans="1:37">
      <c r="D61" s="50" t="s">
        <v>105</v>
      </c>
      <c r="I61" s="35"/>
      <c r="T61" s="29"/>
    </row>
    <row r="62" spans="1:37">
      <c r="A62" s="37">
        <v>41763</v>
      </c>
      <c r="B62" s="20" t="s">
        <v>91</v>
      </c>
      <c r="C62" s="21">
        <v>242</v>
      </c>
      <c r="D62" s="22" t="s">
        <v>42</v>
      </c>
      <c r="E62" s="22" t="s">
        <v>47</v>
      </c>
      <c r="F62" s="22" t="s">
        <v>46</v>
      </c>
      <c r="G62" s="23">
        <f>VLOOKUP(+ROUND(H62,0),'BWT Co-eff'!A$2:B$402,2)</f>
        <v>1.2058</v>
      </c>
      <c r="H62" s="24">
        <v>227</v>
      </c>
      <c r="I62" s="35">
        <f t="shared" si="8"/>
        <v>4.684240845814978</v>
      </c>
      <c r="J62" s="20" t="s">
        <v>40</v>
      </c>
      <c r="N62" s="26" t="s">
        <v>88</v>
      </c>
      <c r="O62" s="21">
        <f t="shared" si="9"/>
        <v>881.84</v>
      </c>
      <c r="T62" s="29">
        <f t="shared" si="10"/>
        <v>0</v>
      </c>
      <c r="U62" s="13" t="s">
        <v>40</v>
      </c>
      <c r="Y62" s="30">
        <f t="shared" si="11"/>
        <v>0</v>
      </c>
      <c r="Z62" s="15">
        <v>115</v>
      </c>
      <c r="AA62" s="21">
        <v>125</v>
      </c>
      <c r="AB62" s="21">
        <v>-135</v>
      </c>
      <c r="AD62" s="31">
        <f t="shared" si="12"/>
        <v>125</v>
      </c>
      <c r="AE62" s="32">
        <f t="shared" si="13"/>
        <v>125</v>
      </c>
      <c r="AF62" s="12">
        <v>247.5</v>
      </c>
      <c r="AG62" s="21">
        <v>265</v>
      </c>
      <c r="AH62" s="21">
        <v>275</v>
      </c>
      <c r="AJ62" s="31">
        <f t="shared" si="14"/>
        <v>275</v>
      </c>
      <c r="AK62" s="33">
        <f t="shared" si="15"/>
        <v>400</v>
      </c>
    </row>
    <row r="63" spans="1:37">
      <c r="I63" s="35"/>
      <c r="T63" s="29"/>
    </row>
    <row r="64" spans="1:37">
      <c r="I64" s="35"/>
      <c r="T64" s="29"/>
    </row>
    <row r="65" spans="7:37">
      <c r="G65" s="23">
        <f>VLOOKUP(+ROUND(H65,0),'BWT Co-eff'!A$2:B$402,2)</f>
        <v>0.9</v>
      </c>
      <c r="I65" s="35" t="e">
        <f t="shared" si="8"/>
        <v>#DIV/0!</v>
      </c>
      <c r="O65" s="21">
        <f t="shared" si="9"/>
        <v>0</v>
      </c>
      <c r="T65" s="29">
        <f t="shared" si="10"/>
        <v>0</v>
      </c>
      <c r="Y65" s="30">
        <f t="shared" si="11"/>
        <v>0</v>
      </c>
      <c r="AD65" s="31">
        <f t="shared" si="12"/>
        <v>0</v>
      </c>
      <c r="AE65" s="32">
        <f t="shared" si="13"/>
        <v>0</v>
      </c>
      <c r="AJ65" s="31">
        <f t="shared" si="14"/>
        <v>0</v>
      </c>
      <c r="AK65" s="33">
        <f t="shared" si="15"/>
        <v>0</v>
      </c>
    </row>
    <row r="66" spans="7:37">
      <c r="G66" s="23">
        <f>VLOOKUP(+ROUND(H66,0),'BWT Co-eff'!A$2:B$402,2)</f>
        <v>0.9</v>
      </c>
      <c r="I66" s="35" t="e">
        <f t="shared" si="8"/>
        <v>#DIV/0!</v>
      </c>
      <c r="O66" s="21">
        <f t="shared" si="9"/>
        <v>0</v>
      </c>
      <c r="T66" s="29">
        <f t="shared" si="10"/>
        <v>0</v>
      </c>
      <c r="Y66" s="30">
        <f t="shared" si="11"/>
        <v>0</v>
      </c>
      <c r="AD66" s="31">
        <f t="shared" si="12"/>
        <v>0</v>
      </c>
      <c r="AE66" s="32">
        <f t="shared" si="13"/>
        <v>0</v>
      </c>
      <c r="AJ66" s="31">
        <f t="shared" si="14"/>
        <v>0</v>
      </c>
      <c r="AK66" s="33">
        <f t="shared" si="15"/>
        <v>0</v>
      </c>
    </row>
    <row r="67" spans="7:37">
      <c r="G67" s="23">
        <f>VLOOKUP(+ROUND(H67,0),'BWT Co-eff'!A$2:B$402,2)</f>
        <v>0.9</v>
      </c>
      <c r="I67" s="35" t="e">
        <f t="shared" si="8"/>
        <v>#DIV/0!</v>
      </c>
      <c r="O67" s="21">
        <f t="shared" si="9"/>
        <v>0</v>
      </c>
      <c r="T67" s="29">
        <f t="shared" si="10"/>
        <v>0</v>
      </c>
      <c r="Y67" s="30">
        <f t="shared" si="11"/>
        <v>0</v>
      </c>
      <c r="AD67" s="31">
        <f t="shared" si="12"/>
        <v>0</v>
      </c>
      <c r="AE67" s="32">
        <f t="shared" si="13"/>
        <v>0</v>
      </c>
      <c r="AJ67" s="31">
        <f t="shared" si="14"/>
        <v>0</v>
      </c>
      <c r="AK67" s="33">
        <f t="shared" si="15"/>
        <v>0</v>
      </c>
    </row>
    <row r="68" spans="7:37">
      <c r="G68" s="23">
        <f>VLOOKUP(+ROUND(H68,0),'BWT Co-eff'!A$2:B$402,2)</f>
        <v>0.9</v>
      </c>
      <c r="I68" s="35" t="e">
        <f t="shared" si="8"/>
        <v>#DIV/0!</v>
      </c>
      <c r="O68" s="21">
        <f t="shared" si="9"/>
        <v>0</v>
      </c>
      <c r="T68" s="29">
        <f t="shared" si="10"/>
        <v>0</v>
      </c>
      <c r="Y68" s="30">
        <f t="shared" si="11"/>
        <v>0</v>
      </c>
      <c r="AD68" s="31">
        <f t="shared" si="12"/>
        <v>0</v>
      </c>
      <c r="AE68" s="32">
        <f t="shared" si="13"/>
        <v>0</v>
      </c>
      <c r="AJ68" s="31">
        <f t="shared" si="14"/>
        <v>0</v>
      </c>
      <c r="AK68" s="33">
        <f t="shared" si="15"/>
        <v>0</v>
      </c>
    </row>
    <row r="69" spans="7:37">
      <c r="G69" s="23">
        <f>VLOOKUP(+ROUND(H69,0),'BWT Co-eff'!A$2:B$402,2)</f>
        <v>0.9</v>
      </c>
      <c r="I69" s="35" t="e">
        <f t="shared" si="8"/>
        <v>#DIV/0!</v>
      </c>
      <c r="O69" s="21">
        <f t="shared" si="9"/>
        <v>0</v>
      </c>
      <c r="T69" s="29">
        <f t="shared" si="10"/>
        <v>0</v>
      </c>
      <c r="Y69" s="30">
        <f t="shared" si="11"/>
        <v>0</v>
      </c>
      <c r="AD69" s="31">
        <f t="shared" si="12"/>
        <v>0</v>
      </c>
      <c r="AE69" s="32">
        <f t="shared" si="13"/>
        <v>0</v>
      </c>
      <c r="AJ69" s="31">
        <f t="shared" si="14"/>
        <v>0</v>
      </c>
      <c r="AK69" s="33">
        <f t="shared" si="15"/>
        <v>0</v>
      </c>
    </row>
    <row r="70" spans="7:37">
      <c r="G70" s="23">
        <f>VLOOKUP(+ROUND(H70,0),'BWT Co-eff'!A$2:B$402,2)</f>
        <v>0.9</v>
      </c>
      <c r="I70" s="35" t="e">
        <f t="shared" si="8"/>
        <v>#DIV/0!</v>
      </c>
      <c r="O70" s="21">
        <f t="shared" si="9"/>
        <v>0</v>
      </c>
      <c r="T70" s="29">
        <f t="shared" si="10"/>
        <v>0</v>
      </c>
      <c r="Y70" s="30">
        <f t="shared" si="11"/>
        <v>0</v>
      </c>
      <c r="AD70" s="31">
        <f t="shared" si="12"/>
        <v>0</v>
      </c>
      <c r="AE70" s="32">
        <f t="shared" si="13"/>
        <v>0</v>
      </c>
      <c r="AJ70" s="31">
        <f t="shared" si="14"/>
        <v>0</v>
      </c>
      <c r="AK70" s="33">
        <f t="shared" si="15"/>
        <v>0</v>
      </c>
    </row>
    <row r="71" spans="7:37">
      <c r="G71" s="23">
        <f>VLOOKUP(+ROUND(H71,0),'BWT Co-eff'!A$2:B$402,2)</f>
        <v>0.9</v>
      </c>
      <c r="I71" s="35" t="e">
        <f t="shared" si="8"/>
        <v>#DIV/0!</v>
      </c>
      <c r="O71" s="21">
        <f t="shared" si="9"/>
        <v>0</v>
      </c>
      <c r="T71" s="29">
        <f t="shared" si="10"/>
        <v>0</v>
      </c>
      <c r="Y71" s="30">
        <f t="shared" si="11"/>
        <v>0</v>
      </c>
      <c r="AD71" s="31">
        <f t="shared" si="12"/>
        <v>0</v>
      </c>
      <c r="AE71" s="32">
        <f t="shared" si="13"/>
        <v>0</v>
      </c>
      <c r="AJ71" s="31">
        <f t="shared" si="14"/>
        <v>0</v>
      </c>
      <c r="AK71" s="33">
        <f t="shared" si="15"/>
        <v>0</v>
      </c>
    </row>
    <row r="72" spans="7:37">
      <c r="G72" s="23">
        <f>VLOOKUP(+ROUND(H72,0),'BWT Co-eff'!A$2:B$402,2)</f>
        <v>0.9</v>
      </c>
      <c r="I72" s="35" t="e">
        <f t="shared" si="8"/>
        <v>#DIV/0!</v>
      </c>
      <c r="O72" s="21">
        <f t="shared" si="9"/>
        <v>0</v>
      </c>
      <c r="T72" s="29">
        <f t="shared" si="10"/>
        <v>0</v>
      </c>
      <c r="Y72" s="30">
        <f t="shared" si="11"/>
        <v>0</v>
      </c>
      <c r="AD72" s="31">
        <f t="shared" si="12"/>
        <v>0</v>
      </c>
      <c r="AE72" s="32">
        <f t="shared" si="13"/>
        <v>0</v>
      </c>
      <c r="AJ72" s="31">
        <f t="shared" si="14"/>
        <v>0</v>
      </c>
      <c r="AK72" s="33">
        <f t="shared" si="15"/>
        <v>0</v>
      </c>
    </row>
    <row r="73" spans="7:37">
      <c r="G73" s="23">
        <f>VLOOKUP(+ROUND(H73,0),'BWT Co-eff'!A$2:B$402,2)</f>
        <v>0.9</v>
      </c>
      <c r="I73" s="35" t="e">
        <f t="shared" si="8"/>
        <v>#DIV/0!</v>
      </c>
      <c r="O73" s="21">
        <f t="shared" si="9"/>
        <v>0</v>
      </c>
      <c r="T73" s="29">
        <f t="shared" si="10"/>
        <v>0</v>
      </c>
      <c r="Y73" s="30">
        <f t="shared" si="11"/>
        <v>0</v>
      </c>
      <c r="AD73" s="31">
        <f t="shared" si="12"/>
        <v>0</v>
      </c>
      <c r="AE73" s="32">
        <f t="shared" si="13"/>
        <v>0</v>
      </c>
      <c r="AJ73" s="31">
        <f t="shared" si="14"/>
        <v>0</v>
      </c>
      <c r="AK73" s="33">
        <f t="shared" si="15"/>
        <v>0</v>
      </c>
    </row>
    <row r="74" spans="7:37">
      <c r="G74" s="23">
        <f>VLOOKUP(+ROUND(H74,0),'BWT Co-eff'!A$2:B$402,2)</f>
        <v>0.9</v>
      </c>
      <c r="I74" s="35" t="e">
        <f t="shared" si="8"/>
        <v>#DIV/0!</v>
      </c>
      <c r="O74" s="21">
        <f t="shared" si="9"/>
        <v>0</v>
      </c>
      <c r="T74" s="29">
        <f t="shared" si="10"/>
        <v>0</v>
      </c>
      <c r="Y74" s="30">
        <f t="shared" si="11"/>
        <v>0</v>
      </c>
      <c r="AD74" s="31">
        <f t="shared" si="12"/>
        <v>0</v>
      </c>
      <c r="AE74" s="32">
        <f t="shared" si="13"/>
        <v>0</v>
      </c>
      <c r="AJ74" s="31">
        <f t="shared" si="14"/>
        <v>0</v>
      </c>
      <c r="AK74" s="33">
        <f t="shared" si="15"/>
        <v>0</v>
      </c>
    </row>
    <row r="75" spans="7:37">
      <c r="G75" s="23">
        <f>VLOOKUP(+ROUND(H75,0),'BWT Co-eff'!A$2:B$402,2)</f>
        <v>0.9</v>
      </c>
      <c r="I75" s="35" t="e">
        <f t="shared" si="8"/>
        <v>#DIV/0!</v>
      </c>
      <c r="O75" s="21">
        <f t="shared" si="9"/>
        <v>0</v>
      </c>
      <c r="T75" s="29">
        <f t="shared" si="10"/>
        <v>0</v>
      </c>
      <c r="Y75" s="30">
        <f t="shared" si="11"/>
        <v>0</v>
      </c>
      <c r="AD75" s="31">
        <f t="shared" si="12"/>
        <v>0</v>
      </c>
      <c r="AE75" s="32">
        <f t="shared" si="13"/>
        <v>0</v>
      </c>
      <c r="AJ75" s="31">
        <f t="shared" si="14"/>
        <v>0</v>
      </c>
      <c r="AK75" s="33">
        <f t="shared" si="15"/>
        <v>0</v>
      </c>
    </row>
    <row r="76" spans="7:37">
      <c r="G76" s="23">
        <f>VLOOKUP(+ROUND(H76,0),'BWT Co-eff'!A$2:B$402,2)</f>
        <v>0.9</v>
      </c>
      <c r="I76" s="35" t="e">
        <f t="shared" si="8"/>
        <v>#DIV/0!</v>
      </c>
      <c r="O76" s="21">
        <f t="shared" si="9"/>
        <v>0</v>
      </c>
      <c r="T76" s="29">
        <f t="shared" si="10"/>
        <v>0</v>
      </c>
      <c r="Y76" s="30">
        <f t="shared" si="11"/>
        <v>0</v>
      </c>
      <c r="AD76" s="31">
        <f t="shared" si="12"/>
        <v>0</v>
      </c>
      <c r="AE76" s="32">
        <f t="shared" si="13"/>
        <v>0</v>
      </c>
      <c r="AJ76" s="31">
        <f t="shared" si="14"/>
        <v>0</v>
      </c>
      <c r="AK76" s="33">
        <f t="shared" si="15"/>
        <v>0</v>
      </c>
    </row>
    <row r="77" spans="7:37">
      <c r="G77" s="23">
        <f>VLOOKUP(+ROUND(H77,0),'BWT Co-eff'!A$2:B$402,2)</f>
        <v>0.9</v>
      </c>
      <c r="I77" s="35" t="e">
        <f t="shared" si="8"/>
        <v>#DIV/0!</v>
      </c>
      <c r="O77" s="21">
        <f t="shared" si="9"/>
        <v>0</v>
      </c>
      <c r="T77" s="29">
        <f t="shared" si="10"/>
        <v>0</v>
      </c>
      <c r="Y77" s="30">
        <f t="shared" si="11"/>
        <v>0</v>
      </c>
      <c r="AD77" s="31">
        <f t="shared" si="12"/>
        <v>0</v>
      </c>
      <c r="AE77" s="32">
        <f t="shared" si="13"/>
        <v>0</v>
      </c>
      <c r="AJ77" s="31">
        <f t="shared" si="14"/>
        <v>0</v>
      </c>
      <c r="AK77" s="33">
        <f t="shared" si="15"/>
        <v>0</v>
      </c>
    </row>
    <row r="78" spans="7:37">
      <c r="G78" s="23">
        <f>VLOOKUP(+ROUND(H78,0),'BWT Co-eff'!A$2:B$402,2)</f>
        <v>0.9</v>
      </c>
      <c r="I78" s="35" t="e">
        <f t="shared" si="8"/>
        <v>#DIV/0!</v>
      </c>
      <c r="O78" s="21">
        <f t="shared" si="9"/>
        <v>0</v>
      </c>
      <c r="T78" s="29">
        <f t="shared" si="10"/>
        <v>0</v>
      </c>
      <c r="Y78" s="30">
        <f t="shared" si="11"/>
        <v>0</v>
      </c>
      <c r="AD78" s="31">
        <f t="shared" si="12"/>
        <v>0</v>
      </c>
      <c r="AE78" s="32">
        <f t="shared" si="13"/>
        <v>0</v>
      </c>
      <c r="AJ78" s="31">
        <f t="shared" si="14"/>
        <v>0</v>
      </c>
      <c r="AK78" s="33">
        <f t="shared" si="15"/>
        <v>0</v>
      </c>
    </row>
    <row r="79" spans="7:37">
      <c r="G79" s="23">
        <f>VLOOKUP(+ROUND(H79,0),'BWT Co-eff'!A$2:B$402,2)</f>
        <v>0.9</v>
      </c>
      <c r="I79" s="35" t="e">
        <f t="shared" si="8"/>
        <v>#DIV/0!</v>
      </c>
      <c r="O79" s="21">
        <f t="shared" si="9"/>
        <v>0</v>
      </c>
      <c r="T79" s="29">
        <f t="shared" si="10"/>
        <v>0</v>
      </c>
      <c r="Y79" s="30">
        <f t="shared" si="11"/>
        <v>0</v>
      </c>
      <c r="AD79" s="31">
        <f t="shared" si="12"/>
        <v>0</v>
      </c>
      <c r="AE79" s="32">
        <f t="shared" si="13"/>
        <v>0</v>
      </c>
      <c r="AJ79" s="31">
        <f t="shared" si="14"/>
        <v>0</v>
      </c>
      <c r="AK79" s="33">
        <f t="shared" si="15"/>
        <v>0</v>
      </c>
    </row>
    <row r="80" spans="7:37">
      <c r="G80" s="23">
        <f>VLOOKUP(+ROUND(H80,0),'BWT Co-eff'!A$2:B$402,2)</f>
        <v>0.9</v>
      </c>
      <c r="I80" s="35" t="e">
        <f t="shared" si="8"/>
        <v>#DIV/0!</v>
      </c>
      <c r="O80" s="21">
        <f t="shared" si="9"/>
        <v>0</v>
      </c>
      <c r="T80" s="29">
        <f t="shared" si="10"/>
        <v>0</v>
      </c>
      <c r="Y80" s="30">
        <f t="shared" si="11"/>
        <v>0</v>
      </c>
      <c r="AD80" s="31">
        <f t="shared" si="12"/>
        <v>0</v>
      </c>
      <c r="AE80" s="32">
        <f t="shared" si="13"/>
        <v>0</v>
      </c>
      <c r="AJ80" s="31">
        <f t="shared" si="14"/>
        <v>0</v>
      </c>
      <c r="AK80" s="33">
        <f t="shared" si="15"/>
        <v>0</v>
      </c>
    </row>
    <row r="81" spans="7:37">
      <c r="G81" s="23">
        <f>VLOOKUP(+ROUND(H81,0),'BWT Co-eff'!A$2:B$402,2)</f>
        <v>0.9</v>
      </c>
      <c r="I81" s="35" t="e">
        <f t="shared" si="8"/>
        <v>#DIV/0!</v>
      </c>
      <c r="O81" s="21">
        <f t="shared" si="9"/>
        <v>0</v>
      </c>
      <c r="T81" s="29">
        <f t="shared" si="10"/>
        <v>0</v>
      </c>
      <c r="Y81" s="30">
        <f t="shared" si="11"/>
        <v>0</v>
      </c>
      <c r="AD81" s="31">
        <f t="shared" si="12"/>
        <v>0</v>
      </c>
      <c r="AE81" s="32">
        <f t="shared" si="13"/>
        <v>0</v>
      </c>
      <c r="AJ81" s="31">
        <f t="shared" si="14"/>
        <v>0</v>
      </c>
      <c r="AK81" s="33">
        <f t="shared" si="15"/>
        <v>0</v>
      </c>
    </row>
    <row r="82" spans="7:37">
      <c r="G82" s="23">
        <f>VLOOKUP(+ROUND(H82,0),'BWT Co-eff'!A$2:B$402,2)</f>
        <v>0.9</v>
      </c>
      <c r="I82" s="35" t="e">
        <f t="shared" si="8"/>
        <v>#DIV/0!</v>
      </c>
      <c r="O82" s="21">
        <f t="shared" si="9"/>
        <v>0</v>
      </c>
      <c r="T82" s="29">
        <f t="shared" si="10"/>
        <v>0</v>
      </c>
      <c r="Y82" s="30">
        <f t="shared" si="11"/>
        <v>0</v>
      </c>
      <c r="AD82" s="31">
        <f t="shared" si="12"/>
        <v>0</v>
      </c>
      <c r="AE82" s="32">
        <f t="shared" si="13"/>
        <v>0</v>
      </c>
      <c r="AJ82" s="31">
        <f t="shared" si="14"/>
        <v>0</v>
      </c>
      <c r="AK82" s="33">
        <f t="shared" si="15"/>
        <v>0</v>
      </c>
    </row>
    <row r="83" spans="7:37">
      <c r="G83" s="23">
        <f>VLOOKUP(+ROUND(H83,0),'BWT Co-eff'!A$2:B$402,2)</f>
        <v>0.9</v>
      </c>
      <c r="I83" s="35" t="e">
        <f t="shared" si="8"/>
        <v>#DIV/0!</v>
      </c>
      <c r="O83" s="21">
        <f t="shared" si="9"/>
        <v>0</v>
      </c>
      <c r="T83" s="29">
        <f t="shared" si="10"/>
        <v>0</v>
      </c>
      <c r="Y83" s="30">
        <f t="shared" si="11"/>
        <v>0</v>
      </c>
      <c r="AD83" s="31">
        <f t="shared" si="12"/>
        <v>0</v>
      </c>
      <c r="AE83" s="32">
        <f t="shared" si="13"/>
        <v>0</v>
      </c>
      <c r="AJ83" s="31">
        <f t="shared" si="14"/>
        <v>0</v>
      </c>
      <c r="AK83" s="33">
        <f t="shared" si="15"/>
        <v>0</v>
      </c>
    </row>
    <row r="84" spans="7:37">
      <c r="G84" s="23">
        <f>VLOOKUP(+ROUND(H84,0),'BWT Co-eff'!A$2:B$402,2)</f>
        <v>0.9</v>
      </c>
      <c r="I84" s="35" t="e">
        <f t="shared" si="8"/>
        <v>#DIV/0!</v>
      </c>
      <c r="O84" s="21">
        <f t="shared" si="9"/>
        <v>0</v>
      </c>
      <c r="T84" s="29">
        <f t="shared" si="10"/>
        <v>0</v>
      </c>
      <c r="Y84" s="30">
        <f t="shared" si="11"/>
        <v>0</v>
      </c>
      <c r="AD84" s="31">
        <f t="shared" si="12"/>
        <v>0</v>
      </c>
      <c r="AE84" s="32">
        <f t="shared" si="13"/>
        <v>0</v>
      </c>
      <c r="AJ84" s="31">
        <f t="shared" si="14"/>
        <v>0</v>
      </c>
      <c r="AK84" s="33">
        <f t="shared" si="15"/>
        <v>0</v>
      </c>
    </row>
    <row r="85" spans="7:37">
      <c r="G85" s="23">
        <f>VLOOKUP(+ROUND(H85,0),'BWT Co-eff'!A$2:B$402,2)</f>
        <v>0.9</v>
      </c>
      <c r="I85" s="35" t="e">
        <f t="shared" si="8"/>
        <v>#DIV/0!</v>
      </c>
      <c r="O85" s="21">
        <f t="shared" si="9"/>
        <v>0</v>
      </c>
      <c r="T85" s="29">
        <f t="shared" si="10"/>
        <v>0</v>
      </c>
      <c r="Y85" s="30">
        <f t="shared" si="11"/>
        <v>0</v>
      </c>
      <c r="AD85" s="31">
        <f t="shared" si="12"/>
        <v>0</v>
      </c>
      <c r="AE85" s="32">
        <f t="shared" si="13"/>
        <v>0</v>
      </c>
      <c r="AJ85" s="31">
        <f t="shared" si="14"/>
        <v>0</v>
      </c>
      <c r="AK85" s="33">
        <f t="shared" si="15"/>
        <v>0</v>
      </c>
    </row>
    <row r="86" spans="7:37">
      <c r="G86" s="23">
        <f>VLOOKUP(+ROUND(H86,0),'BWT Co-eff'!A$2:B$402,2)</f>
        <v>0.9</v>
      </c>
      <c r="I86" s="35" t="e">
        <f t="shared" si="8"/>
        <v>#DIV/0!</v>
      </c>
      <c r="O86" s="21">
        <f t="shared" si="9"/>
        <v>0</v>
      </c>
      <c r="T86" s="29">
        <f t="shared" si="10"/>
        <v>0</v>
      </c>
      <c r="Y86" s="30">
        <f t="shared" si="11"/>
        <v>0</v>
      </c>
      <c r="AD86" s="31">
        <f t="shared" si="12"/>
        <v>0</v>
      </c>
      <c r="AE86" s="32">
        <f t="shared" si="13"/>
        <v>0</v>
      </c>
      <c r="AJ86" s="31">
        <f t="shared" si="14"/>
        <v>0</v>
      </c>
      <c r="AK86" s="33">
        <f t="shared" si="15"/>
        <v>0</v>
      </c>
    </row>
    <row r="87" spans="7:37">
      <c r="G87" s="23">
        <f>VLOOKUP(+ROUND(H87,0),'BWT Co-eff'!A$2:B$402,2)</f>
        <v>0.9</v>
      </c>
      <c r="I87" s="35" t="e">
        <f t="shared" si="8"/>
        <v>#DIV/0!</v>
      </c>
      <c r="O87" s="21">
        <f t="shared" si="9"/>
        <v>0</v>
      </c>
      <c r="T87" s="29">
        <f t="shared" si="10"/>
        <v>0</v>
      </c>
      <c r="Y87" s="30">
        <f t="shared" si="11"/>
        <v>0</v>
      </c>
      <c r="AD87" s="31">
        <f t="shared" si="12"/>
        <v>0</v>
      </c>
      <c r="AE87" s="32">
        <f t="shared" si="13"/>
        <v>0</v>
      </c>
      <c r="AJ87" s="31">
        <f t="shared" si="14"/>
        <v>0</v>
      </c>
      <c r="AK87" s="33">
        <f t="shared" si="15"/>
        <v>0</v>
      </c>
    </row>
    <row r="88" spans="7:37">
      <c r="G88" s="23">
        <f>VLOOKUP(+ROUND(H88,0),'BWT Co-eff'!A$2:B$402,2)</f>
        <v>0.9</v>
      </c>
      <c r="I88" s="35" t="e">
        <f t="shared" si="8"/>
        <v>#DIV/0!</v>
      </c>
      <c r="O88" s="21">
        <f t="shared" si="9"/>
        <v>0</v>
      </c>
      <c r="T88" s="29">
        <f t="shared" si="10"/>
        <v>0</v>
      </c>
      <c r="Y88" s="30">
        <f t="shared" si="11"/>
        <v>0</v>
      </c>
      <c r="AD88" s="31">
        <f t="shared" si="12"/>
        <v>0</v>
      </c>
      <c r="AE88" s="32">
        <f t="shared" si="13"/>
        <v>0</v>
      </c>
      <c r="AJ88" s="31">
        <f t="shared" si="14"/>
        <v>0</v>
      </c>
      <c r="AK88" s="33">
        <f t="shared" si="15"/>
        <v>0</v>
      </c>
    </row>
    <row r="89" spans="7:37">
      <c r="G89" s="23">
        <f>VLOOKUP(+ROUND(H89,0),'BWT Co-eff'!A$2:B$402,2)</f>
        <v>0.9</v>
      </c>
      <c r="I89" s="35" t="e">
        <f t="shared" si="8"/>
        <v>#DIV/0!</v>
      </c>
      <c r="O89" s="21">
        <f t="shared" si="9"/>
        <v>0</v>
      </c>
      <c r="T89" s="29">
        <f t="shared" si="10"/>
        <v>0</v>
      </c>
      <c r="Y89" s="30">
        <f t="shared" si="11"/>
        <v>0</v>
      </c>
      <c r="AD89" s="31">
        <f t="shared" si="12"/>
        <v>0</v>
      </c>
      <c r="AE89" s="32">
        <f t="shared" si="13"/>
        <v>0</v>
      </c>
      <c r="AJ89" s="31">
        <f t="shared" si="14"/>
        <v>0</v>
      </c>
      <c r="AK89" s="33">
        <f t="shared" si="15"/>
        <v>0</v>
      </c>
    </row>
    <row r="90" spans="7:37">
      <c r="G90" s="23">
        <f>VLOOKUP(+ROUND(H90,0),'BWT Co-eff'!A$2:B$402,2)</f>
        <v>0.9</v>
      </c>
      <c r="I90" s="35" t="e">
        <f t="shared" si="8"/>
        <v>#DIV/0!</v>
      </c>
      <c r="O90" s="21">
        <f t="shared" si="9"/>
        <v>0</v>
      </c>
      <c r="T90" s="29">
        <f t="shared" si="10"/>
        <v>0</v>
      </c>
      <c r="Y90" s="30">
        <f t="shared" si="11"/>
        <v>0</v>
      </c>
      <c r="AD90" s="31">
        <f t="shared" si="12"/>
        <v>0</v>
      </c>
      <c r="AE90" s="32">
        <f t="shared" si="13"/>
        <v>0</v>
      </c>
      <c r="AJ90" s="31">
        <f t="shared" si="14"/>
        <v>0</v>
      </c>
      <c r="AK90" s="33">
        <f t="shared" si="15"/>
        <v>0</v>
      </c>
    </row>
    <row r="91" spans="7:37">
      <c r="G91" s="23">
        <f>VLOOKUP(+ROUND(H91,0),'BWT Co-eff'!A$2:B$402,2)</f>
        <v>0.9</v>
      </c>
      <c r="I91" s="35" t="e">
        <f t="shared" si="8"/>
        <v>#DIV/0!</v>
      </c>
      <c r="O91" s="21">
        <f t="shared" si="9"/>
        <v>0</v>
      </c>
      <c r="T91" s="29">
        <f t="shared" si="10"/>
        <v>0</v>
      </c>
      <c r="Y91" s="30">
        <f t="shared" si="11"/>
        <v>0</v>
      </c>
      <c r="AD91" s="31">
        <f t="shared" si="12"/>
        <v>0</v>
      </c>
      <c r="AE91" s="32">
        <f t="shared" si="13"/>
        <v>0</v>
      </c>
      <c r="AJ91" s="31">
        <f t="shared" si="14"/>
        <v>0</v>
      </c>
      <c r="AK91" s="33">
        <f t="shared" si="15"/>
        <v>0</v>
      </c>
    </row>
    <row r="92" spans="7:37">
      <c r="G92" s="23">
        <f>VLOOKUP(+ROUND(H92,0),'BWT Co-eff'!A$2:B$402,2)</f>
        <v>0.9</v>
      </c>
      <c r="I92" s="35" t="e">
        <f t="shared" ref="I92:I107" si="16">+O92/H92*G92</f>
        <v>#DIV/0!</v>
      </c>
      <c r="O92" s="21">
        <f t="shared" ref="O92:O107" si="17">SUM(AK92)*2.2046</f>
        <v>0</v>
      </c>
      <c r="T92" s="29">
        <f t="shared" ref="T92:T107" si="18">MAX(P92:R92)</f>
        <v>0</v>
      </c>
      <c r="Y92" s="30">
        <f t="shared" ref="Y92:Y107" si="19">MAX(W92,V92,U92)</f>
        <v>0</v>
      </c>
      <c r="AD92" s="31">
        <f t="shared" ref="AD92:AD107" si="20">MAX(AB92,AA92,Z92)</f>
        <v>0</v>
      </c>
      <c r="AE92" s="32">
        <f t="shared" ref="AE92:AE107" si="21">SUM(T92+Y92+AD92)</f>
        <v>0</v>
      </c>
      <c r="AJ92" s="31">
        <f t="shared" ref="AJ92:AJ107" si="22">MAX(AH92,AG92,AF92)</f>
        <v>0</v>
      </c>
      <c r="AK92" s="33">
        <f t="shared" ref="AK92:AK107" si="23">SUM(AE92+AJ92)</f>
        <v>0</v>
      </c>
    </row>
    <row r="93" spans="7:37">
      <c r="G93" s="23">
        <f>VLOOKUP(+ROUND(H93,0),'BWT Co-eff'!A$2:B$402,2)</f>
        <v>0.9</v>
      </c>
      <c r="I93" s="35" t="e">
        <f t="shared" si="16"/>
        <v>#DIV/0!</v>
      </c>
      <c r="O93" s="21">
        <f t="shared" si="17"/>
        <v>0</v>
      </c>
      <c r="T93" s="29">
        <f t="shared" si="18"/>
        <v>0</v>
      </c>
      <c r="Y93" s="30">
        <f t="shared" si="19"/>
        <v>0</v>
      </c>
      <c r="AD93" s="31">
        <f t="shared" si="20"/>
        <v>0</v>
      </c>
      <c r="AE93" s="32">
        <f t="shared" si="21"/>
        <v>0</v>
      </c>
      <c r="AJ93" s="31">
        <f t="shared" si="22"/>
        <v>0</v>
      </c>
      <c r="AK93" s="33">
        <f t="shared" si="23"/>
        <v>0</v>
      </c>
    </row>
    <row r="94" spans="7:37">
      <c r="G94" s="23">
        <f>VLOOKUP(+ROUND(H94,0),'BWT Co-eff'!A$2:B$402,2)</f>
        <v>0.9</v>
      </c>
      <c r="I94" s="35" t="e">
        <f t="shared" si="16"/>
        <v>#DIV/0!</v>
      </c>
      <c r="O94" s="21">
        <f t="shared" si="17"/>
        <v>0</v>
      </c>
      <c r="T94" s="29">
        <f t="shared" si="18"/>
        <v>0</v>
      </c>
      <c r="Y94" s="30">
        <f t="shared" si="19"/>
        <v>0</v>
      </c>
      <c r="AD94" s="31">
        <f t="shared" si="20"/>
        <v>0</v>
      </c>
      <c r="AE94" s="32">
        <f t="shared" si="21"/>
        <v>0</v>
      </c>
      <c r="AJ94" s="31">
        <f t="shared" si="22"/>
        <v>0</v>
      </c>
      <c r="AK94" s="33">
        <f t="shared" si="23"/>
        <v>0</v>
      </c>
    </row>
    <row r="95" spans="7:37">
      <c r="G95" s="23">
        <f>VLOOKUP(+ROUND(H95,0),'BWT Co-eff'!A$2:B$402,2)</f>
        <v>0.9</v>
      </c>
      <c r="I95" s="35" t="e">
        <f t="shared" si="16"/>
        <v>#DIV/0!</v>
      </c>
      <c r="O95" s="21">
        <f t="shared" si="17"/>
        <v>0</v>
      </c>
      <c r="T95" s="29">
        <f t="shared" si="18"/>
        <v>0</v>
      </c>
      <c r="Y95" s="30">
        <f t="shared" si="19"/>
        <v>0</v>
      </c>
      <c r="AD95" s="31">
        <f t="shared" si="20"/>
        <v>0</v>
      </c>
      <c r="AE95" s="32">
        <f t="shared" si="21"/>
        <v>0</v>
      </c>
      <c r="AJ95" s="31">
        <f t="shared" si="22"/>
        <v>0</v>
      </c>
      <c r="AK95" s="33">
        <f t="shared" si="23"/>
        <v>0</v>
      </c>
    </row>
    <row r="96" spans="7:37">
      <c r="G96" s="23">
        <f>VLOOKUP(+ROUND(H96,0),'BWT Co-eff'!A$2:B$402,2)</f>
        <v>0.9</v>
      </c>
      <c r="I96" s="35" t="e">
        <f t="shared" si="16"/>
        <v>#DIV/0!</v>
      </c>
      <c r="O96" s="21">
        <f t="shared" si="17"/>
        <v>0</v>
      </c>
      <c r="T96" s="29">
        <f t="shared" si="18"/>
        <v>0</v>
      </c>
      <c r="Y96" s="30">
        <f t="shared" si="19"/>
        <v>0</v>
      </c>
      <c r="AD96" s="31">
        <f t="shared" si="20"/>
        <v>0</v>
      </c>
      <c r="AE96" s="32">
        <f t="shared" si="21"/>
        <v>0</v>
      </c>
      <c r="AJ96" s="31">
        <f t="shared" si="22"/>
        <v>0</v>
      </c>
      <c r="AK96" s="33">
        <f t="shared" si="23"/>
        <v>0</v>
      </c>
    </row>
    <row r="97" spans="7:37">
      <c r="G97" s="23">
        <f>VLOOKUP(+ROUND(H97,0),'BWT Co-eff'!A$2:B$402,2)</f>
        <v>0.9</v>
      </c>
      <c r="I97" s="35" t="e">
        <f t="shared" si="16"/>
        <v>#DIV/0!</v>
      </c>
      <c r="O97" s="21">
        <f t="shared" si="17"/>
        <v>0</v>
      </c>
      <c r="T97" s="29">
        <f t="shared" si="18"/>
        <v>0</v>
      </c>
      <c r="Y97" s="30">
        <f t="shared" si="19"/>
        <v>0</v>
      </c>
      <c r="AD97" s="31">
        <f t="shared" si="20"/>
        <v>0</v>
      </c>
      <c r="AE97" s="32">
        <f t="shared" si="21"/>
        <v>0</v>
      </c>
      <c r="AJ97" s="31">
        <f t="shared" si="22"/>
        <v>0</v>
      </c>
      <c r="AK97" s="33">
        <f t="shared" si="23"/>
        <v>0</v>
      </c>
    </row>
    <row r="98" spans="7:37">
      <c r="G98" s="23">
        <f>VLOOKUP(+ROUND(H98,0),'BWT Co-eff'!A$2:B$402,2)</f>
        <v>0.9</v>
      </c>
      <c r="I98" s="35" t="e">
        <f t="shared" si="16"/>
        <v>#DIV/0!</v>
      </c>
      <c r="O98" s="21">
        <f t="shared" si="17"/>
        <v>0</v>
      </c>
      <c r="T98" s="29">
        <f t="shared" si="18"/>
        <v>0</v>
      </c>
      <c r="Y98" s="30">
        <f t="shared" si="19"/>
        <v>0</v>
      </c>
      <c r="AD98" s="31">
        <f t="shared" si="20"/>
        <v>0</v>
      </c>
      <c r="AE98" s="32">
        <f t="shared" si="21"/>
        <v>0</v>
      </c>
      <c r="AJ98" s="31">
        <f t="shared" si="22"/>
        <v>0</v>
      </c>
      <c r="AK98" s="33">
        <f t="shared" si="23"/>
        <v>0</v>
      </c>
    </row>
    <row r="99" spans="7:37">
      <c r="G99" s="23">
        <f>VLOOKUP(+ROUND(H99,0),'BWT Co-eff'!A$2:B$402,2)</f>
        <v>0.9</v>
      </c>
      <c r="I99" s="35" t="e">
        <f t="shared" si="16"/>
        <v>#DIV/0!</v>
      </c>
      <c r="O99" s="21">
        <f t="shared" si="17"/>
        <v>0</v>
      </c>
      <c r="T99" s="29">
        <f t="shared" si="18"/>
        <v>0</v>
      </c>
      <c r="Y99" s="30">
        <f t="shared" si="19"/>
        <v>0</v>
      </c>
      <c r="AD99" s="31">
        <f t="shared" si="20"/>
        <v>0</v>
      </c>
      <c r="AE99" s="32">
        <f t="shared" si="21"/>
        <v>0</v>
      </c>
      <c r="AJ99" s="31">
        <f t="shared" si="22"/>
        <v>0</v>
      </c>
      <c r="AK99" s="33">
        <f t="shared" si="23"/>
        <v>0</v>
      </c>
    </row>
    <row r="100" spans="7:37">
      <c r="G100" s="23">
        <f>VLOOKUP(+ROUND(H100,0),'BWT Co-eff'!A$2:B$402,2)</f>
        <v>0.9</v>
      </c>
      <c r="I100" s="35" t="e">
        <f t="shared" si="16"/>
        <v>#DIV/0!</v>
      </c>
      <c r="O100" s="21">
        <f t="shared" si="17"/>
        <v>0</v>
      </c>
      <c r="T100" s="29">
        <f t="shared" si="18"/>
        <v>0</v>
      </c>
      <c r="Y100" s="30">
        <f t="shared" si="19"/>
        <v>0</v>
      </c>
      <c r="AD100" s="31">
        <f t="shared" si="20"/>
        <v>0</v>
      </c>
      <c r="AE100" s="32">
        <f t="shared" si="21"/>
        <v>0</v>
      </c>
      <c r="AJ100" s="31">
        <f t="shared" si="22"/>
        <v>0</v>
      </c>
      <c r="AK100" s="33">
        <f t="shared" si="23"/>
        <v>0</v>
      </c>
    </row>
    <row r="101" spans="7:37">
      <c r="G101" s="23">
        <f>VLOOKUP(+ROUND(H101,0),'BWT Co-eff'!A$2:B$402,2)</f>
        <v>0.9</v>
      </c>
      <c r="I101" s="35" t="e">
        <f t="shared" si="16"/>
        <v>#DIV/0!</v>
      </c>
      <c r="O101" s="21">
        <f t="shared" si="17"/>
        <v>0</v>
      </c>
      <c r="T101" s="29">
        <f t="shared" si="18"/>
        <v>0</v>
      </c>
      <c r="Y101" s="30">
        <f t="shared" si="19"/>
        <v>0</v>
      </c>
      <c r="AD101" s="31">
        <f t="shared" si="20"/>
        <v>0</v>
      </c>
      <c r="AE101" s="32">
        <f t="shared" si="21"/>
        <v>0</v>
      </c>
      <c r="AJ101" s="31">
        <f t="shared" si="22"/>
        <v>0</v>
      </c>
      <c r="AK101" s="33">
        <f t="shared" si="23"/>
        <v>0</v>
      </c>
    </row>
    <row r="102" spans="7:37">
      <c r="G102" s="23">
        <f>VLOOKUP(+ROUND(H102,0),'BWT Co-eff'!A$2:B$402,2)</f>
        <v>0.9</v>
      </c>
      <c r="I102" s="35" t="e">
        <f t="shared" si="16"/>
        <v>#DIV/0!</v>
      </c>
      <c r="O102" s="21">
        <f t="shared" si="17"/>
        <v>0</v>
      </c>
      <c r="T102" s="29">
        <f t="shared" si="18"/>
        <v>0</v>
      </c>
      <c r="Y102" s="30">
        <f t="shared" si="19"/>
        <v>0</v>
      </c>
      <c r="AD102" s="31">
        <f t="shared" si="20"/>
        <v>0</v>
      </c>
      <c r="AE102" s="32">
        <f t="shared" si="21"/>
        <v>0</v>
      </c>
      <c r="AJ102" s="31">
        <f t="shared" si="22"/>
        <v>0</v>
      </c>
      <c r="AK102" s="33">
        <f t="shared" si="23"/>
        <v>0</v>
      </c>
    </row>
    <row r="103" spans="7:37">
      <c r="G103" s="23">
        <f>VLOOKUP(+ROUND(H103,0),'BWT Co-eff'!A$2:B$402,2)</f>
        <v>0.9</v>
      </c>
      <c r="I103" s="35" t="e">
        <f t="shared" si="16"/>
        <v>#DIV/0!</v>
      </c>
      <c r="O103" s="21">
        <f t="shared" si="17"/>
        <v>0</v>
      </c>
      <c r="T103" s="29">
        <f t="shared" si="18"/>
        <v>0</v>
      </c>
      <c r="Y103" s="30">
        <f t="shared" si="19"/>
        <v>0</v>
      </c>
      <c r="AD103" s="31">
        <f t="shared" si="20"/>
        <v>0</v>
      </c>
      <c r="AE103" s="32">
        <f t="shared" si="21"/>
        <v>0</v>
      </c>
      <c r="AJ103" s="31">
        <f t="shared" si="22"/>
        <v>0</v>
      </c>
      <c r="AK103" s="33">
        <f t="shared" si="23"/>
        <v>0</v>
      </c>
    </row>
    <row r="104" spans="7:37">
      <c r="G104" s="23">
        <f>VLOOKUP(+ROUND(H104,0),'BWT Co-eff'!A$2:B$402,2)</f>
        <v>0.9</v>
      </c>
      <c r="I104" s="35" t="e">
        <f t="shared" si="16"/>
        <v>#DIV/0!</v>
      </c>
      <c r="O104" s="21">
        <f t="shared" si="17"/>
        <v>0</v>
      </c>
      <c r="T104" s="29">
        <f t="shared" si="18"/>
        <v>0</v>
      </c>
      <c r="Y104" s="30">
        <f t="shared" si="19"/>
        <v>0</v>
      </c>
      <c r="AD104" s="31">
        <f t="shared" si="20"/>
        <v>0</v>
      </c>
      <c r="AE104" s="32">
        <f t="shared" si="21"/>
        <v>0</v>
      </c>
      <c r="AJ104" s="31">
        <f t="shared" si="22"/>
        <v>0</v>
      </c>
      <c r="AK104" s="33">
        <f t="shared" si="23"/>
        <v>0</v>
      </c>
    </row>
    <row r="105" spans="7:37">
      <c r="G105" s="23">
        <f>VLOOKUP(+ROUND(H105,0),'BWT Co-eff'!A$2:B$402,2)</f>
        <v>0.9</v>
      </c>
      <c r="I105" s="35" t="e">
        <f t="shared" si="16"/>
        <v>#DIV/0!</v>
      </c>
      <c r="O105" s="21">
        <f t="shared" si="17"/>
        <v>0</v>
      </c>
      <c r="T105" s="29">
        <f t="shared" si="18"/>
        <v>0</v>
      </c>
      <c r="Y105" s="30">
        <f t="shared" si="19"/>
        <v>0</v>
      </c>
      <c r="AD105" s="31">
        <f t="shared" si="20"/>
        <v>0</v>
      </c>
      <c r="AE105" s="32">
        <f t="shared" si="21"/>
        <v>0</v>
      </c>
      <c r="AJ105" s="31">
        <f t="shared" si="22"/>
        <v>0</v>
      </c>
      <c r="AK105" s="33">
        <f t="shared" si="23"/>
        <v>0</v>
      </c>
    </row>
    <row r="106" spans="7:37">
      <c r="G106" s="23">
        <f>VLOOKUP(+ROUND(H106,0),'BWT Co-eff'!A$2:B$402,2)</f>
        <v>0.9</v>
      </c>
      <c r="I106" s="35" t="e">
        <f t="shared" si="16"/>
        <v>#DIV/0!</v>
      </c>
      <c r="O106" s="21">
        <f t="shared" si="17"/>
        <v>0</v>
      </c>
      <c r="T106" s="29">
        <f t="shared" si="18"/>
        <v>0</v>
      </c>
      <c r="Y106" s="30">
        <f t="shared" si="19"/>
        <v>0</v>
      </c>
      <c r="AD106" s="31">
        <f t="shared" si="20"/>
        <v>0</v>
      </c>
      <c r="AE106" s="32">
        <f t="shared" si="21"/>
        <v>0</v>
      </c>
      <c r="AJ106" s="31">
        <f t="shared" si="22"/>
        <v>0</v>
      </c>
      <c r="AK106" s="33">
        <f t="shared" si="23"/>
        <v>0</v>
      </c>
    </row>
    <row r="107" spans="7:37">
      <c r="G107" s="23">
        <f>VLOOKUP(+ROUND(H107,0),'BWT Co-eff'!A$2:B$402,2)</f>
        <v>0.9</v>
      </c>
      <c r="I107" s="35" t="e">
        <f t="shared" si="16"/>
        <v>#DIV/0!</v>
      </c>
      <c r="O107" s="21">
        <f t="shared" si="17"/>
        <v>0</v>
      </c>
      <c r="T107" s="29">
        <f t="shared" si="18"/>
        <v>0</v>
      </c>
      <c r="Y107" s="30">
        <f t="shared" si="19"/>
        <v>0</v>
      </c>
      <c r="AD107" s="31">
        <f t="shared" si="20"/>
        <v>0</v>
      </c>
      <c r="AE107" s="32">
        <f t="shared" si="21"/>
        <v>0</v>
      </c>
      <c r="AJ107" s="31">
        <f t="shared" si="22"/>
        <v>0</v>
      </c>
      <c r="AK107" s="33">
        <f t="shared" si="23"/>
        <v>0</v>
      </c>
    </row>
    <row r="108" spans="7:37">
      <c r="G108" s="23">
        <f>VLOOKUP(+ROUND(H108,0),'BWT Co-eff'!A$2:B$402,2)</f>
        <v>0.9</v>
      </c>
      <c r="I108" s="35" t="e">
        <f t="shared" ref="I108:I109" si="24">+O108/H108*G108</f>
        <v>#DIV/0!</v>
      </c>
      <c r="O108" s="21">
        <f t="shared" ref="O108:O109" si="25">SUM(AK108)*2.2046</f>
        <v>0</v>
      </c>
      <c r="T108" s="29">
        <f t="shared" ref="T108:T109" si="26">MAX(P108:R108)</f>
        <v>0</v>
      </c>
      <c r="Y108" s="30">
        <f t="shared" ref="Y108:Y109" si="27">MAX(W108,V108,U108)</f>
        <v>0</v>
      </c>
      <c r="AD108" s="31">
        <f t="shared" ref="AD108:AD109" si="28">MAX(AB108,AA108,Z108)</f>
        <v>0</v>
      </c>
      <c r="AE108" s="32">
        <f t="shared" ref="AE108:AE109" si="29">SUM(T108+Y108+AD108)</f>
        <v>0</v>
      </c>
      <c r="AJ108" s="31">
        <f t="shared" ref="AJ108:AJ109" si="30">MAX(AH108,AG108,AF108)</f>
        <v>0</v>
      </c>
      <c r="AK108" s="33">
        <f t="shared" ref="AK108:AK109" si="31">SUM(AE108+AJ108)</f>
        <v>0</v>
      </c>
    </row>
    <row r="109" spans="7:37">
      <c r="G109" s="23">
        <f>VLOOKUP(+ROUND(H109,0),'BWT Co-eff'!A$2:B$402,2)</f>
        <v>0.9</v>
      </c>
      <c r="I109" s="35" t="e">
        <f t="shared" si="24"/>
        <v>#DIV/0!</v>
      </c>
      <c r="O109" s="21">
        <f t="shared" si="25"/>
        <v>0</v>
      </c>
      <c r="T109" s="29">
        <f t="shared" si="26"/>
        <v>0</v>
      </c>
      <c r="Y109" s="30">
        <f t="shared" si="27"/>
        <v>0</v>
      </c>
      <c r="AD109" s="31">
        <f t="shared" si="28"/>
        <v>0</v>
      </c>
      <c r="AE109" s="32">
        <f t="shared" si="29"/>
        <v>0</v>
      </c>
      <c r="AJ109" s="31">
        <f t="shared" si="30"/>
        <v>0</v>
      </c>
      <c r="AK109" s="33">
        <f t="shared" si="31"/>
        <v>0</v>
      </c>
    </row>
    <row r="110" spans="7:37">
      <c r="I110" s="35"/>
      <c r="T110" s="29"/>
    </row>
    <row r="111" spans="7:37">
      <c r="I111" s="35"/>
      <c r="T111" s="29"/>
    </row>
  </sheetData>
  <sortState ref="A45:AK47">
    <sortCondition descending="1" ref="I45:I47"/>
  </sortState>
  <phoneticPr fontId="0" type="noConversion"/>
  <printOptions horizontalCentered="1" verticalCentered="1" gridLines="1" gridLinesSet="0"/>
  <pageMargins left="0.25" right="0.25" top="0.75" bottom="0.5" header="0" footer="0"/>
  <pageSetup paperSize="5" scale="75" orientation="landscape" horizontalDpi="4294967294" verticalDpi="4294967294" r:id="rId1"/>
  <headerFooter alignWithMargins="0">
    <oddHeader>&amp;C&amp;"Geneva,Bold"&amp;14xxx State PL/BP /PS Championships xx-xx-00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2"/>
  <sheetViews>
    <sheetView topLeftCell="A391" workbookViewId="0"/>
  </sheetViews>
  <sheetFormatPr defaultColWidth="11.42578125" defaultRowHeight="12.75"/>
  <sheetData>
    <row r="1" spans="1:2">
      <c r="A1" s="1" t="s">
        <v>32</v>
      </c>
      <c r="B1" s="2" t="s">
        <v>33</v>
      </c>
    </row>
    <row r="2" spans="1:2">
      <c r="A2" s="3">
        <v>0</v>
      </c>
      <c r="B2" s="4">
        <v>0.9</v>
      </c>
    </row>
    <row r="3" spans="1:2">
      <c r="A3" s="3">
        <v>1</v>
      </c>
      <c r="B3" s="4">
        <v>0.9</v>
      </c>
    </row>
    <row r="4" spans="1:2">
      <c r="A4" s="3">
        <v>2</v>
      </c>
      <c r="B4" s="4">
        <v>0.9</v>
      </c>
    </row>
    <row r="5" spans="1:2">
      <c r="A5" s="3">
        <v>3</v>
      </c>
      <c r="B5" s="4">
        <v>0.9</v>
      </c>
    </row>
    <row r="6" spans="1:2">
      <c r="A6" s="3">
        <v>4</v>
      </c>
      <c r="B6" s="4">
        <v>0.9</v>
      </c>
    </row>
    <row r="7" spans="1:2">
      <c r="A7" s="3">
        <v>5</v>
      </c>
      <c r="B7" s="4">
        <v>0.9</v>
      </c>
    </row>
    <row r="8" spans="1:2">
      <c r="A8" s="3">
        <v>6</v>
      </c>
      <c r="B8" s="4">
        <v>0.9</v>
      </c>
    </row>
    <row r="9" spans="1:2">
      <c r="A9" s="3">
        <v>7</v>
      </c>
      <c r="B9" s="4">
        <v>0.9</v>
      </c>
    </row>
    <row r="10" spans="1:2">
      <c r="A10" s="3">
        <v>8</v>
      </c>
      <c r="B10" s="4">
        <v>0.9</v>
      </c>
    </row>
    <row r="11" spans="1:2">
      <c r="A11" s="3">
        <v>9</v>
      </c>
      <c r="B11" s="4">
        <v>0.9</v>
      </c>
    </row>
    <row r="12" spans="1:2">
      <c r="A12" s="3">
        <v>10</v>
      </c>
      <c r="B12" s="4">
        <v>0.9</v>
      </c>
    </row>
    <row r="13" spans="1:2">
      <c r="A13" s="3">
        <v>11</v>
      </c>
      <c r="B13" s="4">
        <v>0.9</v>
      </c>
    </row>
    <row r="14" spans="1:2">
      <c r="A14" s="3">
        <v>12</v>
      </c>
      <c r="B14" s="4">
        <v>0.9</v>
      </c>
    </row>
    <row r="15" spans="1:2">
      <c r="A15" s="3">
        <v>13</v>
      </c>
      <c r="B15" s="4">
        <v>0.9</v>
      </c>
    </row>
    <row r="16" spans="1:2">
      <c r="A16" s="3">
        <v>14</v>
      </c>
      <c r="B16" s="4">
        <v>0.9</v>
      </c>
    </row>
    <row r="17" spans="1:2">
      <c r="A17" s="3">
        <v>15</v>
      </c>
      <c r="B17" s="4">
        <v>0.9</v>
      </c>
    </row>
    <row r="18" spans="1:2">
      <c r="A18" s="3">
        <v>16</v>
      </c>
      <c r="B18" s="4">
        <v>0.9</v>
      </c>
    </row>
    <row r="19" spans="1:2">
      <c r="A19" s="3">
        <v>17</v>
      </c>
      <c r="B19" s="4">
        <v>0.9</v>
      </c>
    </row>
    <row r="20" spans="1:2">
      <c r="A20" s="3">
        <v>18</v>
      </c>
      <c r="B20" s="4">
        <v>0.9</v>
      </c>
    </row>
    <row r="21" spans="1:2">
      <c r="A21" s="3">
        <v>19</v>
      </c>
      <c r="B21" s="4">
        <v>0.9</v>
      </c>
    </row>
    <row r="22" spans="1:2">
      <c r="A22" s="3">
        <v>20</v>
      </c>
      <c r="B22" s="4">
        <v>0.9</v>
      </c>
    </row>
    <row r="23" spans="1:2">
      <c r="A23" s="3">
        <v>21</v>
      </c>
      <c r="B23" s="4">
        <v>0.9</v>
      </c>
    </row>
    <row r="24" spans="1:2">
      <c r="A24" s="3">
        <v>22</v>
      </c>
      <c r="B24" s="4">
        <v>0.9</v>
      </c>
    </row>
    <row r="25" spans="1:2">
      <c r="A25" s="3">
        <v>23</v>
      </c>
      <c r="B25" s="4">
        <v>0.9</v>
      </c>
    </row>
    <row r="26" spans="1:2">
      <c r="A26" s="3">
        <v>24</v>
      </c>
      <c r="B26" s="4">
        <v>0.9</v>
      </c>
    </row>
    <row r="27" spans="1:2">
      <c r="A27" s="3">
        <v>25</v>
      </c>
      <c r="B27" s="4">
        <v>0.9</v>
      </c>
    </row>
    <row r="28" spans="1:2">
      <c r="A28" s="3">
        <v>26</v>
      </c>
      <c r="B28" s="4">
        <v>0.9</v>
      </c>
    </row>
    <row r="29" spans="1:2">
      <c r="A29" s="3">
        <v>27</v>
      </c>
      <c r="B29" s="4">
        <v>0.9</v>
      </c>
    </row>
    <row r="30" spans="1:2">
      <c r="A30" s="3">
        <v>28</v>
      </c>
      <c r="B30" s="4">
        <v>0.9</v>
      </c>
    </row>
    <row r="31" spans="1:2">
      <c r="A31" s="3">
        <v>29</v>
      </c>
      <c r="B31" s="4">
        <v>0.9</v>
      </c>
    </row>
    <row r="32" spans="1:2">
      <c r="A32" s="3">
        <v>30</v>
      </c>
      <c r="B32" s="4">
        <v>0.9</v>
      </c>
    </row>
    <row r="33" spans="1:2">
      <c r="A33" s="3">
        <v>31</v>
      </c>
      <c r="B33" s="4">
        <v>0.9</v>
      </c>
    </row>
    <row r="34" spans="1:2">
      <c r="A34" s="3">
        <v>32</v>
      </c>
      <c r="B34" s="4">
        <v>0.9</v>
      </c>
    </row>
    <row r="35" spans="1:2">
      <c r="A35" s="3">
        <v>33</v>
      </c>
      <c r="B35" s="4">
        <v>0.9</v>
      </c>
    </row>
    <row r="36" spans="1:2">
      <c r="A36" s="3">
        <v>34</v>
      </c>
      <c r="B36" s="4">
        <v>0.9</v>
      </c>
    </row>
    <row r="37" spans="1:2">
      <c r="A37" s="3">
        <v>35</v>
      </c>
      <c r="B37" s="4">
        <v>0.9</v>
      </c>
    </row>
    <row r="38" spans="1:2">
      <c r="A38" s="3">
        <v>36</v>
      </c>
      <c r="B38" s="4">
        <v>0.9</v>
      </c>
    </row>
    <row r="39" spans="1:2">
      <c r="A39" s="3">
        <v>37</v>
      </c>
      <c r="B39" s="4">
        <v>0.9</v>
      </c>
    </row>
    <row r="40" spans="1:2">
      <c r="A40" s="3">
        <v>38</v>
      </c>
      <c r="B40" s="4">
        <v>0.9</v>
      </c>
    </row>
    <row r="41" spans="1:2">
      <c r="A41" s="3">
        <v>39</v>
      </c>
      <c r="B41" s="4">
        <v>0.9</v>
      </c>
    </row>
    <row r="42" spans="1:2">
      <c r="A42" s="3">
        <v>40</v>
      </c>
      <c r="B42" s="4">
        <v>0.9</v>
      </c>
    </row>
    <row r="43" spans="1:2">
      <c r="A43" s="3">
        <v>41</v>
      </c>
      <c r="B43" s="4">
        <v>0.9</v>
      </c>
    </row>
    <row r="44" spans="1:2">
      <c r="A44" s="3">
        <v>42</v>
      </c>
      <c r="B44" s="4">
        <v>0.9</v>
      </c>
    </row>
    <row r="45" spans="1:2">
      <c r="A45" s="3">
        <v>43</v>
      </c>
      <c r="B45" s="4">
        <v>0.9</v>
      </c>
    </row>
    <row r="46" spans="1:2">
      <c r="A46" s="3">
        <v>44</v>
      </c>
      <c r="B46" s="4">
        <v>0.9</v>
      </c>
    </row>
    <row r="47" spans="1:2">
      <c r="A47" s="3">
        <v>45</v>
      </c>
      <c r="B47" s="4">
        <v>0.9</v>
      </c>
    </row>
    <row r="48" spans="1:2">
      <c r="A48" s="3">
        <v>46</v>
      </c>
      <c r="B48" s="4">
        <v>0.9</v>
      </c>
    </row>
    <row r="49" spans="1:2">
      <c r="A49" s="3">
        <v>47</v>
      </c>
      <c r="B49" s="4">
        <v>0.9</v>
      </c>
    </row>
    <row r="50" spans="1:2">
      <c r="A50" s="3">
        <v>48</v>
      </c>
      <c r="B50" s="4">
        <v>0.9</v>
      </c>
    </row>
    <row r="51" spans="1:2">
      <c r="A51" s="3">
        <v>49</v>
      </c>
      <c r="B51" s="4">
        <v>0.9</v>
      </c>
    </row>
    <row r="52" spans="1:2">
      <c r="A52" s="3">
        <v>50</v>
      </c>
      <c r="B52" s="4">
        <v>0.9</v>
      </c>
    </row>
    <row r="53" spans="1:2">
      <c r="A53" s="3">
        <v>51</v>
      </c>
      <c r="B53" s="4">
        <v>0.9</v>
      </c>
    </row>
    <row r="54" spans="1:2">
      <c r="A54" s="3">
        <v>52</v>
      </c>
      <c r="B54" s="4">
        <v>0.9</v>
      </c>
    </row>
    <row r="55" spans="1:2">
      <c r="A55" s="3">
        <v>53</v>
      </c>
      <c r="B55" s="4">
        <v>0.9</v>
      </c>
    </row>
    <row r="56" spans="1:2">
      <c r="A56" s="3">
        <v>54</v>
      </c>
      <c r="B56" s="4">
        <v>0.9</v>
      </c>
    </row>
    <row r="57" spans="1:2">
      <c r="A57" s="3">
        <v>55</v>
      </c>
      <c r="B57" s="4">
        <v>0.9</v>
      </c>
    </row>
    <row r="58" spans="1:2">
      <c r="A58" s="3">
        <v>56</v>
      </c>
      <c r="B58" s="4">
        <v>0.9</v>
      </c>
    </row>
    <row r="59" spans="1:2">
      <c r="A59" s="3">
        <v>57</v>
      </c>
      <c r="B59" s="4">
        <v>0.9</v>
      </c>
    </row>
    <row r="60" spans="1:2">
      <c r="A60" s="3">
        <v>58</v>
      </c>
      <c r="B60" s="4">
        <v>0.9</v>
      </c>
    </row>
    <row r="61" spans="1:2">
      <c r="A61" s="3">
        <v>59</v>
      </c>
      <c r="B61" s="4">
        <v>0.9</v>
      </c>
    </row>
    <row r="62" spans="1:2">
      <c r="A62" s="3">
        <v>60</v>
      </c>
      <c r="B62" s="4">
        <v>0.9</v>
      </c>
    </row>
    <row r="63" spans="1:2">
      <c r="A63" s="3">
        <v>61</v>
      </c>
      <c r="B63" s="4">
        <v>0.9</v>
      </c>
    </row>
    <row r="64" spans="1:2">
      <c r="A64" s="3">
        <v>62</v>
      </c>
      <c r="B64" s="4">
        <v>0.9</v>
      </c>
    </row>
    <row r="65" spans="1:2">
      <c r="A65" s="3">
        <v>63</v>
      </c>
      <c r="B65" s="4">
        <v>0.9</v>
      </c>
    </row>
    <row r="66" spans="1:2">
      <c r="A66" s="3">
        <v>64</v>
      </c>
      <c r="B66" s="4">
        <v>0.9</v>
      </c>
    </row>
    <row r="67" spans="1:2">
      <c r="A67" s="3">
        <v>65</v>
      </c>
      <c r="B67" s="4">
        <v>0.9</v>
      </c>
    </row>
    <row r="68" spans="1:2">
      <c r="A68" s="3">
        <v>66</v>
      </c>
      <c r="B68" s="4">
        <v>0.9</v>
      </c>
    </row>
    <row r="69" spans="1:2">
      <c r="A69" s="3">
        <v>67</v>
      </c>
      <c r="B69" s="4">
        <v>0.9</v>
      </c>
    </row>
    <row r="70" spans="1:2">
      <c r="A70" s="3">
        <v>68</v>
      </c>
      <c r="B70" s="4">
        <v>0.9</v>
      </c>
    </row>
    <row r="71" spans="1:2">
      <c r="A71" s="3">
        <v>69</v>
      </c>
      <c r="B71" s="4">
        <v>0.9</v>
      </c>
    </row>
    <row r="72" spans="1:2">
      <c r="A72" s="3">
        <v>70</v>
      </c>
      <c r="B72" s="4">
        <v>0.9</v>
      </c>
    </row>
    <row r="73" spans="1:2">
      <c r="A73" s="3">
        <v>71</v>
      </c>
      <c r="B73" s="4">
        <v>0.9</v>
      </c>
    </row>
    <row r="74" spans="1:2">
      <c r="A74" s="3">
        <v>72</v>
      </c>
      <c r="B74" s="4">
        <v>0.9</v>
      </c>
    </row>
    <row r="75" spans="1:2">
      <c r="A75" s="3">
        <v>73</v>
      </c>
      <c r="B75" s="4">
        <v>0.9</v>
      </c>
    </row>
    <row r="76" spans="1:2">
      <c r="A76" s="3">
        <v>74</v>
      </c>
      <c r="B76" s="4">
        <v>0.9</v>
      </c>
    </row>
    <row r="77" spans="1:2">
      <c r="A77" s="3">
        <v>75</v>
      </c>
      <c r="B77" s="4">
        <v>0.9</v>
      </c>
    </row>
    <row r="78" spans="1:2">
      <c r="A78" s="3">
        <v>76</v>
      </c>
      <c r="B78" s="4">
        <v>0.9</v>
      </c>
    </row>
    <row r="79" spans="1:2">
      <c r="A79" s="3">
        <v>77</v>
      </c>
      <c r="B79" s="4">
        <v>0.9</v>
      </c>
    </row>
    <row r="80" spans="1:2">
      <c r="A80" s="3">
        <v>78</v>
      </c>
      <c r="B80" s="4">
        <v>0.9</v>
      </c>
    </row>
    <row r="81" spans="1:2">
      <c r="A81" s="3">
        <v>79</v>
      </c>
      <c r="B81" s="4">
        <v>0.9</v>
      </c>
    </row>
    <row r="82" spans="1:2">
      <c r="A82" s="3">
        <v>80</v>
      </c>
      <c r="B82" s="4">
        <v>0.9</v>
      </c>
    </row>
    <row r="83" spans="1:2">
      <c r="A83" s="3">
        <v>81</v>
      </c>
      <c r="B83" s="4">
        <v>0.9</v>
      </c>
    </row>
    <row r="84" spans="1:2">
      <c r="A84" s="3">
        <v>82</v>
      </c>
      <c r="B84" s="4">
        <v>0.9</v>
      </c>
    </row>
    <row r="85" spans="1:2">
      <c r="A85" s="3">
        <v>83</v>
      </c>
      <c r="B85" s="4">
        <v>0.9</v>
      </c>
    </row>
    <row r="86" spans="1:2">
      <c r="A86" s="3">
        <v>84</v>
      </c>
      <c r="B86" s="4">
        <v>0.9</v>
      </c>
    </row>
    <row r="87" spans="1:2">
      <c r="A87" s="3">
        <v>85</v>
      </c>
      <c r="B87" s="4">
        <v>0.9</v>
      </c>
    </row>
    <row r="88" spans="1:2">
      <c r="A88" s="3">
        <v>86</v>
      </c>
      <c r="B88" s="4">
        <v>0.9</v>
      </c>
    </row>
    <row r="89" spans="1:2">
      <c r="A89" s="3">
        <v>87</v>
      </c>
      <c r="B89" s="4">
        <v>0.9</v>
      </c>
    </row>
    <row r="90" spans="1:2">
      <c r="A90" s="3">
        <v>88</v>
      </c>
      <c r="B90" s="4">
        <v>0.9</v>
      </c>
    </row>
    <row r="91" spans="1:2">
      <c r="A91" s="3">
        <v>89</v>
      </c>
      <c r="B91" s="4">
        <v>0.9</v>
      </c>
    </row>
    <row r="92" spans="1:2">
      <c r="A92" s="3">
        <v>90</v>
      </c>
      <c r="B92" s="4">
        <v>0.9</v>
      </c>
    </row>
    <row r="93" spans="1:2">
      <c r="A93" s="3">
        <v>91</v>
      </c>
      <c r="B93" s="4">
        <v>0.9</v>
      </c>
    </row>
    <row r="94" spans="1:2">
      <c r="A94" s="3">
        <v>92</v>
      </c>
      <c r="B94" s="4">
        <v>0.9</v>
      </c>
    </row>
    <row r="95" spans="1:2">
      <c r="A95" s="3">
        <v>93</v>
      </c>
      <c r="B95" s="4">
        <v>0.9</v>
      </c>
    </row>
    <row r="96" spans="1:2">
      <c r="A96" s="3">
        <v>94</v>
      </c>
      <c r="B96" s="4">
        <v>0.9</v>
      </c>
    </row>
    <row r="97" spans="1:2">
      <c r="A97" s="3">
        <v>95</v>
      </c>
      <c r="B97" s="4">
        <v>0.9</v>
      </c>
    </row>
    <row r="98" spans="1:2">
      <c r="A98" s="3">
        <v>96</v>
      </c>
      <c r="B98" s="4">
        <v>0.9</v>
      </c>
    </row>
    <row r="99" spans="1:2">
      <c r="A99" s="3">
        <v>97</v>
      </c>
      <c r="B99" s="4">
        <v>0.9</v>
      </c>
    </row>
    <row r="100" spans="1:2">
      <c r="A100" s="3">
        <v>98</v>
      </c>
      <c r="B100" s="4">
        <v>0.9</v>
      </c>
    </row>
    <row r="101" spans="1:2">
      <c r="A101" s="3">
        <v>99</v>
      </c>
      <c r="B101" s="4">
        <v>0.9</v>
      </c>
    </row>
    <row r="102" spans="1:2">
      <c r="A102" s="3">
        <v>100</v>
      </c>
      <c r="B102" s="4">
        <v>0.9</v>
      </c>
    </row>
    <row r="103" spans="1:2">
      <c r="A103" s="3">
        <v>101</v>
      </c>
      <c r="B103" s="4">
        <v>0.9</v>
      </c>
    </row>
    <row r="104" spans="1:2">
      <c r="A104" s="3">
        <v>102</v>
      </c>
      <c r="B104" s="4">
        <v>0.9</v>
      </c>
    </row>
    <row r="105" spans="1:2">
      <c r="A105" s="3">
        <v>103</v>
      </c>
      <c r="B105" s="4">
        <v>0.9</v>
      </c>
    </row>
    <row r="106" spans="1:2">
      <c r="A106" s="3">
        <v>104</v>
      </c>
      <c r="B106" s="4">
        <v>0.9</v>
      </c>
    </row>
    <row r="107" spans="1:2">
      <c r="A107" s="3">
        <v>105</v>
      </c>
      <c r="B107" s="4">
        <v>0.9</v>
      </c>
    </row>
    <row r="108" spans="1:2">
      <c r="A108" s="3">
        <v>106</v>
      </c>
      <c r="B108" s="4">
        <v>0.9</v>
      </c>
    </row>
    <row r="109" spans="1:2">
      <c r="A109" s="3">
        <v>107</v>
      </c>
      <c r="B109" s="4">
        <v>0.9</v>
      </c>
    </row>
    <row r="110" spans="1:2">
      <c r="A110" s="3">
        <v>108</v>
      </c>
      <c r="B110" s="4">
        <v>0.9</v>
      </c>
    </row>
    <row r="111" spans="1:2">
      <c r="A111" s="3">
        <v>109</v>
      </c>
      <c r="B111" s="4">
        <v>0.9</v>
      </c>
    </row>
    <row r="112" spans="1:2">
      <c r="A112" s="3">
        <v>110</v>
      </c>
      <c r="B112" s="4">
        <v>0.9</v>
      </c>
    </row>
    <row r="113" spans="1:2">
      <c r="A113" s="3">
        <v>111</v>
      </c>
      <c r="B113" s="4">
        <v>0.9</v>
      </c>
    </row>
    <row r="114" spans="1:2">
      <c r="A114" s="3">
        <v>112</v>
      </c>
      <c r="B114" s="4">
        <v>0.9</v>
      </c>
    </row>
    <row r="115" spans="1:2">
      <c r="A115" s="3">
        <v>113</v>
      </c>
      <c r="B115" s="4">
        <v>0.9</v>
      </c>
    </row>
    <row r="116" spans="1:2">
      <c r="A116" s="3">
        <v>114</v>
      </c>
      <c r="B116" s="4">
        <v>0.9</v>
      </c>
    </row>
    <row r="117" spans="1:2">
      <c r="A117" s="3">
        <v>115</v>
      </c>
      <c r="B117" s="4">
        <v>0.9</v>
      </c>
    </row>
    <row r="118" spans="1:2">
      <c r="A118" s="3">
        <v>116</v>
      </c>
      <c r="B118" s="4">
        <v>0.9</v>
      </c>
    </row>
    <row r="119" spans="1:2">
      <c r="A119" s="3">
        <v>117</v>
      </c>
      <c r="B119" s="4">
        <v>0.9</v>
      </c>
    </row>
    <row r="120" spans="1:2">
      <c r="A120" s="3">
        <v>118</v>
      </c>
      <c r="B120" s="4">
        <v>0.9</v>
      </c>
    </row>
    <row r="121" spans="1:2">
      <c r="A121" s="3">
        <v>119</v>
      </c>
      <c r="B121" s="4">
        <v>0.9</v>
      </c>
    </row>
    <row r="122" spans="1:2">
      <c r="A122" s="3">
        <v>120</v>
      </c>
      <c r="B122" s="4">
        <v>0.90280000000000005</v>
      </c>
    </row>
    <row r="123" spans="1:2">
      <c r="A123" s="3">
        <v>121</v>
      </c>
      <c r="B123" s="4">
        <v>0.90569999999999995</v>
      </c>
    </row>
    <row r="124" spans="1:2">
      <c r="A124" s="3">
        <v>122</v>
      </c>
      <c r="B124" s="4">
        <v>0.90849999999999997</v>
      </c>
    </row>
    <row r="125" spans="1:2">
      <c r="A125" s="3">
        <v>123</v>
      </c>
      <c r="B125" s="4">
        <v>0.9113</v>
      </c>
    </row>
    <row r="126" spans="1:2">
      <c r="A126" s="3">
        <v>124</v>
      </c>
      <c r="B126" s="4">
        <v>0.91420000000000001</v>
      </c>
    </row>
    <row r="127" spans="1:2">
      <c r="A127" s="3">
        <v>125</v>
      </c>
      <c r="B127" s="4">
        <v>0.91700000000000004</v>
      </c>
    </row>
    <row r="128" spans="1:2">
      <c r="A128" s="3">
        <v>126</v>
      </c>
      <c r="B128" s="4">
        <v>0.91979999999999995</v>
      </c>
    </row>
    <row r="129" spans="1:2">
      <c r="A129" s="3">
        <v>127</v>
      </c>
      <c r="B129" s="4">
        <v>0.92269999999999996</v>
      </c>
    </row>
    <row r="130" spans="1:2">
      <c r="A130" s="3">
        <v>128</v>
      </c>
      <c r="B130" s="4">
        <v>0.92549999999999999</v>
      </c>
    </row>
    <row r="131" spans="1:2">
      <c r="A131" s="3">
        <v>129</v>
      </c>
      <c r="B131" s="4">
        <v>0.92830000000000001</v>
      </c>
    </row>
    <row r="132" spans="1:2">
      <c r="A132" s="3">
        <v>130</v>
      </c>
      <c r="B132" s="4">
        <v>0.93120000000000003</v>
      </c>
    </row>
    <row r="133" spans="1:2">
      <c r="A133" s="3">
        <v>131</v>
      </c>
      <c r="B133" s="4">
        <v>0.93400000000000005</v>
      </c>
    </row>
    <row r="134" spans="1:2">
      <c r="A134" s="3">
        <v>132</v>
      </c>
      <c r="B134" s="4">
        <v>0.93679999999999997</v>
      </c>
    </row>
    <row r="135" spans="1:2">
      <c r="A135" s="3">
        <v>133</v>
      </c>
      <c r="B135" s="4">
        <v>0.93969999999999998</v>
      </c>
    </row>
    <row r="136" spans="1:2">
      <c r="A136" s="3">
        <v>134</v>
      </c>
      <c r="B136" s="4">
        <v>0.9425</v>
      </c>
    </row>
    <row r="137" spans="1:2">
      <c r="A137" s="3">
        <v>135</v>
      </c>
      <c r="B137" s="4">
        <v>0.94530000000000003</v>
      </c>
    </row>
    <row r="138" spans="1:2">
      <c r="A138" s="3">
        <v>136</v>
      </c>
      <c r="B138" s="4">
        <v>0.94820000000000004</v>
      </c>
    </row>
    <row r="139" spans="1:2">
      <c r="A139" s="3">
        <v>137</v>
      </c>
      <c r="B139" s="4">
        <v>0.95099999999999996</v>
      </c>
    </row>
    <row r="140" spans="1:2">
      <c r="A140" s="3">
        <v>138</v>
      </c>
      <c r="B140" s="4">
        <v>0.95379999999999998</v>
      </c>
    </row>
    <row r="141" spans="1:2">
      <c r="A141" s="3">
        <v>139</v>
      </c>
      <c r="B141" s="4">
        <v>0.95669999999999999</v>
      </c>
    </row>
    <row r="142" spans="1:2">
      <c r="A142" s="3">
        <v>140</v>
      </c>
      <c r="B142" s="4">
        <v>0.95950000000000002</v>
      </c>
    </row>
    <row r="143" spans="1:2">
      <c r="A143" s="3">
        <v>141</v>
      </c>
      <c r="B143" s="4">
        <v>0.96230000000000004</v>
      </c>
    </row>
    <row r="144" spans="1:2">
      <c r="A144" s="3">
        <v>142</v>
      </c>
      <c r="B144" s="4">
        <v>0.96519999999999995</v>
      </c>
    </row>
    <row r="145" spans="1:2">
      <c r="A145" s="3">
        <v>143</v>
      </c>
      <c r="B145" s="4">
        <v>0.96799999999999997</v>
      </c>
    </row>
    <row r="146" spans="1:2">
      <c r="A146" s="3">
        <v>144</v>
      </c>
      <c r="B146" s="4">
        <v>0.9708</v>
      </c>
    </row>
    <row r="147" spans="1:2">
      <c r="A147" s="3">
        <v>145</v>
      </c>
      <c r="B147" s="4">
        <v>0.97370000000000001</v>
      </c>
    </row>
    <row r="148" spans="1:2">
      <c r="A148" s="3">
        <v>146</v>
      </c>
      <c r="B148" s="4">
        <v>0.97650000000000003</v>
      </c>
    </row>
    <row r="149" spans="1:2">
      <c r="A149" s="3">
        <v>147</v>
      </c>
      <c r="B149" s="4">
        <v>0.97929999999999995</v>
      </c>
    </row>
    <row r="150" spans="1:2">
      <c r="A150" s="3">
        <v>148</v>
      </c>
      <c r="B150" s="4">
        <v>0.98219999999999996</v>
      </c>
    </row>
    <row r="151" spans="1:2">
      <c r="A151" s="3">
        <v>149</v>
      </c>
      <c r="B151" s="4">
        <v>0.98499999999999999</v>
      </c>
    </row>
    <row r="152" spans="1:2">
      <c r="A152" s="3">
        <v>150</v>
      </c>
      <c r="B152" s="4">
        <v>0.98780000000000001</v>
      </c>
    </row>
    <row r="153" spans="1:2">
      <c r="A153" s="3">
        <v>151</v>
      </c>
      <c r="B153" s="4">
        <v>0.99070000000000003</v>
      </c>
    </row>
    <row r="154" spans="1:2">
      <c r="A154" s="3">
        <v>152</v>
      </c>
      <c r="B154" s="4">
        <v>0.99350000000000005</v>
      </c>
    </row>
    <row r="155" spans="1:2">
      <c r="A155" s="3">
        <v>153</v>
      </c>
      <c r="B155" s="4">
        <v>0.99629999999999996</v>
      </c>
    </row>
    <row r="156" spans="1:2">
      <c r="A156" s="3">
        <v>154</v>
      </c>
      <c r="B156" s="4">
        <v>0.99919999999999998</v>
      </c>
    </row>
    <row r="157" spans="1:2">
      <c r="A157" s="3">
        <v>155</v>
      </c>
      <c r="B157" s="4">
        <v>1.002</v>
      </c>
    </row>
    <row r="158" spans="1:2">
      <c r="A158" s="3">
        <v>156</v>
      </c>
      <c r="B158" s="4">
        <v>1.0047999999999999</v>
      </c>
    </row>
    <row r="159" spans="1:2">
      <c r="A159" s="3">
        <v>157</v>
      </c>
      <c r="B159" s="4">
        <v>1.0076000000000001</v>
      </c>
    </row>
    <row r="160" spans="1:2">
      <c r="A160" s="3">
        <v>158</v>
      </c>
      <c r="B160" s="4">
        <v>1.0105</v>
      </c>
    </row>
    <row r="161" spans="1:2">
      <c r="A161" s="3">
        <v>159</v>
      </c>
      <c r="B161" s="4">
        <v>1.0133000000000001</v>
      </c>
    </row>
    <row r="162" spans="1:2">
      <c r="A162" s="3">
        <v>160</v>
      </c>
      <c r="B162" s="4">
        <v>1.0161</v>
      </c>
    </row>
    <row r="163" spans="1:2">
      <c r="A163" s="3">
        <v>161</v>
      </c>
      <c r="B163" s="4">
        <v>1.0189999999999999</v>
      </c>
    </row>
    <row r="164" spans="1:2">
      <c r="A164" s="3">
        <v>162</v>
      </c>
      <c r="B164" s="4">
        <v>1.0218</v>
      </c>
    </row>
    <row r="165" spans="1:2">
      <c r="A165" s="3">
        <v>163</v>
      </c>
      <c r="B165" s="4">
        <v>1.0246</v>
      </c>
    </row>
    <row r="166" spans="1:2">
      <c r="A166" s="3">
        <v>164</v>
      </c>
      <c r="B166" s="4">
        <v>1.0275000000000001</v>
      </c>
    </row>
    <row r="167" spans="1:2">
      <c r="A167" s="3">
        <v>165</v>
      </c>
      <c r="B167" s="4">
        <v>1.0303</v>
      </c>
    </row>
    <row r="168" spans="1:2">
      <c r="A168" s="3">
        <v>166</v>
      </c>
      <c r="B168" s="4">
        <v>1.0330999999999999</v>
      </c>
    </row>
    <row r="169" spans="1:2">
      <c r="A169" s="3">
        <v>167</v>
      </c>
      <c r="B169" s="4">
        <v>1.036</v>
      </c>
    </row>
    <row r="170" spans="1:2">
      <c r="A170" s="3">
        <v>168</v>
      </c>
      <c r="B170" s="4">
        <v>1.0387999999999999</v>
      </c>
    </row>
    <row r="171" spans="1:2">
      <c r="A171" s="3">
        <v>169</v>
      </c>
      <c r="B171" s="4">
        <v>1.0416000000000001</v>
      </c>
    </row>
    <row r="172" spans="1:2">
      <c r="A172" s="3">
        <v>170</v>
      </c>
      <c r="B172" s="4">
        <v>1.0445</v>
      </c>
    </row>
    <row r="173" spans="1:2">
      <c r="A173" s="3">
        <v>171</v>
      </c>
      <c r="B173" s="4">
        <v>1.0472999999999999</v>
      </c>
    </row>
    <row r="174" spans="1:2">
      <c r="A174" s="3">
        <v>172</v>
      </c>
      <c r="B174" s="4">
        <v>1.0501</v>
      </c>
    </row>
    <row r="175" spans="1:2">
      <c r="A175" s="3">
        <v>173</v>
      </c>
      <c r="B175" s="4">
        <v>1.0529999999999999</v>
      </c>
    </row>
    <row r="176" spans="1:2">
      <c r="A176" s="3">
        <v>174</v>
      </c>
      <c r="B176" s="4">
        <v>1.0558000000000001</v>
      </c>
    </row>
    <row r="177" spans="1:2">
      <c r="A177" s="3">
        <v>175</v>
      </c>
      <c r="B177" s="4">
        <v>1.0586</v>
      </c>
    </row>
    <row r="178" spans="1:2">
      <c r="A178" s="3">
        <v>176</v>
      </c>
      <c r="B178" s="4">
        <v>1.0615000000000001</v>
      </c>
    </row>
    <row r="179" spans="1:2">
      <c r="A179" s="3">
        <v>177</v>
      </c>
      <c r="B179" s="4">
        <v>1.0643</v>
      </c>
    </row>
    <row r="180" spans="1:2">
      <c r="A180" s="3">
        <v>178</v>
      </c>
      <c r="B180" s="4">
        <v>1.0670999999999999</v>
      </c>
    </row>
    <row r="181" spans="1:2">
      <c r="A181" s="3">
        <v>179</v>
      </c>
      <c r="B181" s="4">
        <v>1.07</v>
      </c>
    </row>
    <row r="182" spans="1:2">
      <c r="A182" s="3">
        <v>180</v>
      </c>
      <c r="B182" s="4">
        <v>1.0728</v>
      </c>
    </row>
    <row r="183" spans="1:2">
      <c r="A183" s="3">
        <v>181</v>
      </c>
      <c r="B183" s="4">
        <v>1.0755999999999999</v>
      </c>
    </row>
    <row r="184" spans="1:2">
      <c r="A184" s="3">
        <v>182</v>
      </c>
      <c r="B184" s="4">
        <v>1.0785</v>
      </c>
    </row>
    <row r="185" spans="1:2">
      <c r="A185" s="3">
        <v>183</v>
      </c>
      <c r="B185" s="4">
        <v>1.0812999999999999</v>
      </c>
    </row>
    <row r="186" spans="1:2">
      <c r="A186" s="3">
        <v>184</v>
      </c>
      <c r="B186" s="4">
        <v>1.0841000000000001</v>
      </c>
    </row>
    <row r="187" spans="1:2">
      <c r="A187" s="3">
        <v>185</v>
      </c>
      <c r="B187" s="4">
        <v>1.087</v>
      </c>
    </row>
    <row r="188" spans="1:2">
      <c r="A188" s="3">
        <v>186</v>
      </c>
      <c r="B188" s="4">
        <v>1.0898000000000001</v>
      </c>
    </row>
    <row r="189" spans="1:2">
      <c r="A189" s="3">
        <v>187</v>
      </c>
      <c r="B189" s="4">
        <v>1.0926</v>
      </c>
    </row>
    <row r="190" spans="1:2">
      <c r="A190" s="3">
        <v>188</v>
      </c>
      <c r="B190" s="4">
        <v>1.0954999999999999</v>
      </c>
    </row>
    <row r="191" spans="1:2">
      <c r="A191" s="3">
        <v>189</v>
      </c>
      <c r="B191" s="4">
        <v>1.0983000000000001</v>
      </c>
    </row>
    <row r="192" spans="1:2">
      <c r="A192" s="3">
        <v>190</v>
      </c>
      <c r="B192" s="4">
        <v>1.1011</v>
      </c>
    </row>
    <row r="193" spans="1:2">
      <c r="A193" s="3">
        <v>191</v>
      </c>
      <c r="B193" s="4">
        <v>1.1040000000000001</v>
      </c>
    </row>
    <row r="194" spans="1:2">
      <c r="A194" s="3">
        <v>192</v>
      </c>
      <c r="B194" s="4">
        <v>1.1068</v>
      </c>
    </row>
    <row r="195" spans="1:2">
      <c r="A195" s="3">
        <v>193</v>
      </c>
      <c r="B195" s="4">
        <v>1.1095999999999999</v>
      </c>
    </row>
    <row r="196" spans="1:2">
      <c r="A196" s="3">
        <v>194</v>
      </c>
      <c r="B196" s="4">
        <v>1.1125</v>
      </c>
    </row>
    <row r="197" spans="1:2">
      <c r="A197" s="3">
        <v>195</v>
      </c>
      <c r="B197" s="4">
        <v>1.1153</v>
      </c>
    </row>
    <row r="198" spans="1:2">
      <c r="A198" s="3">
        <v>196</v>
      </c>
      <c r="B198" s="4">
        <v>1.1181000000000001</v>
      </c>
    </row>
    <row r="199" spans="1:2">
      <c r="A199" s="3">
        <v>197</v>
      </c>
      <c r="B199" s="4">
        <v>1.121</v>
      </c>
    </row>
    <row r="200" spans="1:2">
      <c r="A200" s="3">
        <v>198</v>
      </c>
      <c r="B200" s="4">
        <v>1.1237999999999999</v>
      </c>
    </row>
    <row r="201" spans="1:2">
      <c r="A201" s="3">
        <v>199</v>
      </c>
      <c r="B201" s="4">
        <v>1.1266</v>
      </c>
    </row>
    <row r="202" spans="1:2">
      <c r="A202" s="3">
        <v>200</v>
      </c>
      <c r="B202" s="4">
        <v>1.1294999999999999</v>
      </c>
    </row>
    <row r="203" spans="1:2">
      <c r="A203" s="3">
        <v>201</v>
      </c>
      <c r="B203" s="4">
        <v>1.1323000000000001</v>
      </c>
    </row>
    <row r="204" spans="1:2">
      <c r="A204" s="3">
        <v>202</v>
      </c>
      <c r="B204" s="4">
        <v>1.1351</v>
      </c>
    </row>
    <row r="205" spans="1:2">
      <c r="A205" s="3">
        <v>203</v>
      </c>
      <c r="B205" s="4">
        <v>1.1379999999999999</v>
      </c>
    </row>
    <row r="206" spans="1:2">
      <c r="A206" s="3">
        <v>204</v>
      </c>
      <c r="B206" s="4">
        <v>1.1408</v>
      </c>
    </row>
    <row r="207" spans="1:2">
      <c r="A207" s="3">
        <v>205</v>
      </c>
      <c r="B207" s="4">
        <v>1.1435999999999999</v>
      </c>
    </row>
    <row r="208" spans="1:2">
      <c r="A208" s="3">
        <v>206</v>
      </c>
      <c r="B208" s="4">
        <v>1.1465000000000001</v>
      </c>
    </row>
    <row r="209" spans="1:2">
      <c r="A209" s="3">
        <v>207</v>
      </c>
      <c r="B209" s="4">
        <v>1.1493</v>
      </c>
    </row>
    <row r="210" spans="1:2">
      <c r="A210" s="3">
        <v>208</v>
      </c>
      <c r="B210" s="4">
        <v>1.1520999999999999</v>
      </c>
    </row>
    <row r="211" spans="1:2">
      <c r="A211" s="3">
        <v>209</v>
      </c>
      <c r="B211" s="4">
        <v>1.155</v>
      </c>
    </row>
    <row r="212" spans="1:2">
      <c r="A212" s="3">
        <v>210</v>
      </c>
      <c r="B212" s="4">
        <v>1.1577999999999999</v>
      </c>
    </row>
    <row r="213" spans="1:2">
      <c r="A213" s="3">
        <v>211</v>
      </c>
      <c r="B213" s="4">
        <v>1.1606000000000001</v>
      </c>
    </row>
    <row r="214" spans="1:2">
      <c r="A214" s="3">
        <v>212</v>
      </c>
      <c r="B214" s="4">
        <v>1.1635</v>
      </c>
    </row>
    <row r="215" spans="1:2">
      <c r="A215" s="3">
        <v>213</v>
      </c>
      <c r="B215" s="4">
        <v>1.1662999999999999</v>
      </c>
    </row>
    <row r="216" spans="1:2">
      <c r="A216" s="3">
        <v>214</v>
      </c>
      <c r="B216" s="4">
        <v>1.1691</v>
      </c>
    </row>
    <row r="217" spans="1:2">
      <c r="A217" s="3">
        <v>215</v>
      </c>
      <c r="B217" s="4">
        <v>1.1719999999999999</v>
      </c>
    </row>
    <row r="218" spans="1:2">
      <c r="A218" s="3">
        <v>216</v>
      </c>
      <c r="B218" s="4">
        <v>1.1748000000000001</v>
      </c>
    </row>
    <row r="219" spans="1:2">
      <c r="A219" s="3">
        <v>217</v>
      </c>
      <c r="B219" s="4">
        <v>1.1776</v>
      </c>
    </row>
    <row r="220" spans="1:2">
      <c r="A220" s="3">
        <v>218</v>
      </c>
      <c r="B220" s="4">
        <v>1.1805000000000001</v>
      </c>
    </row>
    <row r="221" spans="1:2">
      <c r="A221" s="3">
        <v>219</v>
      </c>
      <c r="B221" s="4">
        <v>1.1833</v>
      </c>
    </row>
    <row r="222" spans="1:2">
      <c r="A222" s="3">
        <v>220</v>
      </c>
      <c r="B222" s="4">
        <v>1.1860999999999999</v>
      </c>
    </row>
    <row r="223" spans="1:2">
      <c r="A223" s="3">
        <v>221</v>
      </c>
      <c r="B223" s="4">
        <v>1.1890000000000001</v>
      </c>
    </row>
    <row r="224" spans="1:2">
      <c r="A224" s="3">
        <v>222</v>
      </c>
      <c r="B224" s="4">
        <v>1.1918</v>
      </c>
    </row>
    <row r="225" spans="1:2">
      <c r="A225" s="3">
        <v>223</v>
      </c>
      <c r="B225" s="4">
        <v>1.1946000000000001</v>
      </c>
    </row>
    <row r="226" spans="1:2">
      <c r="A226" s="3">
        <v>224</v>
      </c>
      <c r="B226" s="4">
        <v>1.1974</v>
      </c>
    </row>
    <row r="227" spans="1:2">
      <c r="A227" s="3">
        <v>225</v>
      </c>
      <c r="B227" s="4">
        <v>1.2001999999999999</v>
      </c>
    </row>
    <row r="228" spans="1:2">
      <c r="A228" s="3">
        <v>226</v>
      </c>
      <c r="B228" s="4">
        <v>1.2030000000000001</v>
      </c>
    </row>
    <row r="229" spans="1:2">
      <c r="A229" s="3">
        <v>227</v>
      </c>
      <c r="B229" s="4">
        <v>1.2058</v>
      </c>
    </row>
    <row r="230" spans="1:2">
      <c r="A230" s="3">
        <v>228</v>
      </c>
      <c r="B230" s="4">
        <v>1.2085999999999999</v>
      </c>
    </row>
    <row r="231" spans="1:2">
      <c r="A231" s="3">
        <v>229</v>
      </c>
      <c r="B231" s="4">
        <v>1.2114</v>
      </c>
    </row>
    <row r="232" spans="1:2">
      <c r="A232" s="3">
        <v>230</v>
      </c>
      <c r="B232" s="4">
        <v>1.2141999999999999</v>
      </c>
    </row>
    <row r="233" spans="1:2">
      <c r="A233" s="3">
        <v>231</v>
      </c>
      <c r="B233" s="4">
        <v>1.2170000000000001</v>
      </c>
    </row>
    <row r="234" spans="1:2">
      <c r="A234" s="3">
        <v>232</v>
      </c>
      <c r="B234" s="4">
        <v>1.2198</v>
      </c>
    </row>
    <row r="235" spans="1:2">
      <c r="A235" s="3">
        <v>233</v>
      </c>
      <c r="B235" s="4">
        <v>1.2225999999999999</v>
      </c>
    </row>
    <row r="236" spans="1:2">
      <c r="A236" s="3">
        <v>234</v>
      </c>
      <c r="B236" s="4">
        <v>1.2254</v>
      </c>
    </row>
    <row r="237" spans="1:2">
      <c r="A237" s="3">
        <v>235</v>
      </c>
      <c r="B237" s="4">
        <v>1.2282</v>
      </c>
    </row>
    <row r="238" spans="1:2">
      <c r="A238" s="3">
        <v>236</v>
      </c>
      <c r="B238" s="4">
        <v>1.2310000000000001</v>
      </c>
    </row>
    <row r="239" spans="1:2">
      <c r="A239" s="3">
        <v>237</v>
      </c>
      <c r="B239" s="4">
        <v>1.2338</v>
      </c>
    </row>
    <row r="240" spans="1:2">
      <c r="A240" s="3">
        <v>238</v>
      </c>
      <c r="B240" s="4">
        <v>1.2365999999999999</v>
      </c>
    </row>
    <row r="241" spans="1:2">
      <c r="A241" s="3">
        <v>239</v>
      </c>
      <c r="B241" s="4">
        <v>1.2394000000000001</v>
      </c>
    </row>
    <row r="242" spans="1:2">
      <c r="A242" s="3">
        <v>240</v>
      </c>
      <c r="B242" s="4">
        <v>1.2422</v>
      </c>
    </row>
    <row r="243" spans="1:2">
      <c r="A243" s="3">
        <v>241</v>
      </c>
      <c r="B243" s="4">
        <v>1.2450000000000001</v>
      </c>
    </row>
    <row r="244" spans="1:2">
      <c r="A244" s="3">
        <v>242</v>
      </c>
      <c r="B244" s="4">
        <v>1.2478</v>
      </c>
    </row>
    <row r="245" spans="1:2">
      <c r="A245" s="3">
        <v>243</v>
      </c>
      <c r="B245" s="4">
        <v>1.2505999999999999</v>
      </c>
    </row>
    <row r="246" spans="1:2">
      <c r="A246" s="3">
        <v>244</v>
      </c>
      <c r="B246" s="4">
        <v>1.2534000000000001</v>
      </c>
    </row>
    <row r="247" spans="1:2">
      <c r="A247" s="3">
        <v>245</v>
      </c>
      <c r="B247" s="4">
        <v>1.2562</v>
      </c>
    </row>
    <row r="248" spans="1:2">
      <c r="A248" s="3">
        <v>246</v>
      </c>
      <c r="B248" s="4">
        <v>1.2589999999999999</v>
      </c>
    </row>
    <row r="249" spans="1:2">
      <c r="A249" s="3">
        <v>247</v>
      </c>
      <c r="B249" s="4">
        <v>1.2618</v>
      </c>
    </row>
    <row r="250" spans="1:2">
      <c r="A250" s="3">
        <v>248</v>
      </c>
      <c r="B250" s="4">
        <v>1.2645999999999999</v>
      </c>
    </row>
    <row r="251" spans="1:2">
      <c r="A251" s="3">
        <v>249</v>
      </c>
      <c r="B251" s="4">
        <v>1.2674000000000001</v>
      </c>
    </row>
    <row r="252" spans="1:2">
      <c r="A252" s="3">
        <v>250</v>
      </c>
      <c r="B252" s="4">
        <v>1.2702</v>
      </c>
    </row>
    <row r="253" spans="1:2">
      <c r="A253" s="3">
        <v>251</v>
      </c>
      <c r="B253" s="4">
        <v>1.2729999999999999</v>
      </c>
    </row>
    <row r="254" spans="1:2">
      <c r="A254" s="3">
        <v>252</v>
      </c>
      <c r="B254" s="4">
        <v>1.2758</v>
      </c>
    </row>
    <row r="255" spans="1:2">
      <c r="A255" s="3">
        <v>253</v>
      </c>
      <c r="B255" s="4">
        <v>1.2786</v>
      </c>
    </row>
    <row r="256" spans="1:2">
      <c r="A256" s="3">
        <v>254</v>
      </c>
      <c r="B256" s="4">
        <v>1.2814000000000001</v>
      </c>
    </row>
    <row r="257" spans="1:2">
      <c r="A257" s="3">
        <v>255</v>
      </c>
      <c r="B257" s="4">
        <v>1.2842</v>
      </c>
    </row>
    <row r="258" spans="1:2">
      <c r="A258" s="3">
        <v>256</v>
      </c>
      <c r="B258" s="4">
        <v>1.2869999999999999</v>
      </c>
    </row>
    <row r="259" spans="1:2">
      <c r="A259" s="3">
        <v>257</v>
      </c>
      <c r="B259" s="4">
        <v>1.2898000000000001</v>
      </c>
    </row>
    <row r="260" spans="1:2">
      <c r="A260" s="3">
        <v>258</v>
      </c>
      <c r="B260" s="4">
        <v>1.2926</v>
      </c>
    </row>
    <row r="261" spans="1:2">
      <c r="A261" s="3">
        <v>259</v>
      </c>
      <c r="B261" s="4">
        <v>1.2954000000000001</v>
      </c>
    </row>
    <row r="262" spans="1:2">
      <c r="A262" s="3">
        <v>260</v>
      </c>
      <c r="B262" s="4">
        <v>1.2982</v>
      </c>
    </row>
    <row r="263" spans="1:2">
      <c r="A263" s="3">
        <v>261</v>
      </c>
      <c r="B263" s="4">
        <v>1.3009999999999999</v>
      </c>
    </row>
    <row r="264" spans="1:2">
      <c r="A264" s="3">
        <v>262</v>
      </c>
      <c r="B264" s="4">
        <v>1.3038000000000001</v>
      </c>
    </row>
    <row r="265" spans="1:2">
      <c r="A265" s="3">
        <v>263</v>
      </c>
      <c r="B265" s="4">
        <v>1.3066</v>
      </c>
    </row>
    <row r="266" spans="1:2">
      <c r="A266" s="3">
        <v>264</v>
      </c>
      <c r="B266" s="4">
        <v>1.3093999999999999</v>
      </c>
    </row>
    <row r="267" spans="1:2">
      <c r="A267" s="3">
        <v>265</v>
      </c>
      <c r="B267" s="4">
        <v>1.3122</v>
      </c>
    </row>
    <row r="268" spans="1:2">
      <c r="A268" s="3">
        <v>266</v>
      </c>
      <c r="B268" s="4">
        <v>1.3149999999999999</v>
      </c>
    </row>
    <row r="269" spans="1:2">
      <c r="A269" s="3">
        <v>267</v>
      </c>
      <c r="B269" s="4">
        <v>1.3178000000000001</v>
      </c>
    </row>
    <row r="270" spans="1:2">
      <c r="A270" s="3">
        <v>268</v>
      </c>
      <c r="B270" s="4">
        <v>1.3206</v>
      </c>
    </row>
    <row r="271" spans="1:2">
      <c r="A271" s="3">
        <v>269</v>
      </c>
      <c r="B271" s="4">
        <v>1.3233999999999999</v>
      </c>
    </row>
    <row r="272" spans="1:2">
      <c r="A272" s="3">
        <v>270</v>
      </c>
      <c r="B272" s="4">
        <v>1.3262</v>
      </c>
    </row>
    <row r="273" spans="1:2">
      <c r="A273" s="3">
        <v>271</v>
      </c>
      <c r="B273" s="4">
        <v>1.329</v>
      </c>
    </row>
    <row r="274" spans="1:2">
      <c r="A274" s="3">
        <v>272</v>
      </c>
      <c r="B274" s="4">
        <v>1.3318000000000001</v>
      </c>
    </row>
    <row r="275" spans="1:2">
      <c r="A275" s="3">
        <v>273</v>
      </c>
      <c r="B275" s="4">
        <v>1.3346</v>
      </c>
    </row>
    <row r="276" spans="1:2">
      <c r="A276" s="3">
        <v>274</v>
      </c>
      <c r="B276" s="4">
        <v>1.3373999999999999</v>
      </c>
    </row>
    <row r="277" spans="1:2">
      <c r="A277" s="3">
        <v>275</v>
      </c>
      <c r="B277" s="4">
        <v>1.3402000000000001</v>
      </c>
    </row>
    <row r="278" spans="1:2">
      <c r="A278" s="3">
        <v>276</v>
      </c>
      <c r="B278" s="4">
        <v>1.343</v>
      </c>
    </row>
    <row r="279" spans="1:2">
      <c r="A279" s="3">
        <v>277</v>
      </c>
      <c r="B279" s="4">
        <v>1.3458000000000001</v>
      </c>
    </row>
    <row r="280" spans="1:2">
      <c r="A280" s="3">
        <v>278</v>
      </c>
      <c r="B280" s="4">
        <v>1.3486</v>
      </c>
    </row>
    <row r="281" spans="1:2">
      <c r="A281" s="3">
        <v>279</v>
      </c>
      <c r="B281" s="4">
        <v>1.3513999999999999</v>
      </c>
    </row>
    <row r="282" spans="1:2">
      <c r="A282" s="3">
        <v>280</v>
      </c>
      <c r="B282" s="4">
        <v>1.3542000000000001</v>
      </c>
    </row>
    <row r="283" spans="1:2">
      <c r="A283" s="3">
        <v>281</v>
      </c>
      <c r="B283" s="4">
        <v>1.357</v>
      </c>
    </row>
    <row r="284" spans="1:2">
      <c r="A284" s="3">
        <v>282</v>
      </c>
      <c r="B284" s="4">
        <v>1.3597999999999999</v>
      </c>
    </row>
    <row r="285" spans="1:2">
      <c r="A285" s="3">
        <v>283</v>
      </c>
      <c r="B285" s="4">
        <v>1.3626</v>
      </c>
    </row>
    <row r="286" spans="1:2">
      <c r="A286" s="3">
        <v>284</v>
      </c>
      <c r="B286" s="4">
        <v>1.3653999999999999</v>
      </c>
    </row>
    <row r="287" spans="1:2">
      <c r="A287" s="3">
        <v>285</v>
      </c>
      <c r="B287" s="4">
        <v>1.3682000000000001</v>
      </c>
    </row>
    <row r="288" spans="1:2">
      <c r="A288" s="3">
        <v>286</v>
      </c>
      <c r="B288" s="4">
        <v>1.371</v>
      </c>
    </row>
    <row r="289" spans="1:2">
      <c r="A289" s="3">
        <v>287</v>
      </c>
      <c r="B289" s="4">
        <v>1.3737999999999999</v>
      </c>
    </row>
    <row r="290" spans="1:2">
      <c r="A290" s="3">
        <v>288</v>
      </c>
      <c r="B290" s="4">
        <v>1.3766</v>
      </c>
    </row>
    <row r="291" spans="1:2">
      <c r="A291" s="3">
        <v>289</v>
      </c>
      <c r="B291" s="4">
        <v>1.3794</v>
      </c>
    </row>
    <row r="292" spans="1:2">
      <c r="A292" s="3">
        <v>290</v>
      </c>
      <c r="B292" s="4">
        <v>1.3822000000000001</v>
      </c>
    </row>
    <row r="293" spans="1:2">
      <c r="A293" s="3">
        <v>291</v>
      </c>
      <c r="B293" s="4">
        <v>1.385</v>
      </c>
    </row>
    <row r="294" spans="1:2">
      <c r="A294" s="3">
        <v>292</v>
      </c>
      <c r="B294" s="4">
        <v>1.3877999999999999</v>
      </c>
    </row>
    <row r="295" spans="1:2">
      <c r="A295" s="3">
        <v>293</v>
      </c>
      <c r="B295" s="4">
        <v>1.3906000000000001</v>
      </c>
    </row>
    <row r="296" spans="1:2">
      <c r="A296" s="3">
        <v>294</v>
      </c>
      <c r="B296" s="4">
        <v>1.3934</v>
      </c>
    </row>
    <row r="297" spans="1:2">
      <c r="A297" s="3">
        <v>295</v>
      </c>
      <c r="B297" s="4">
        <v>1.3962000000000001</v>
      </c>
    </row>
    <row r="298" spans="1:2">
      <c r="A298" s="3">
        <v>296</v>
      </c>
      <c r="B298" s="4">
        <v>1.399</v>
      </c>
    </row>
    <row r="299" spans="1:2">
      <c r="A299" s="3">
        <v>297</v>
      </c>
      <c r="B299" s="4">
        <v>1.4017999999999999</v>
      </c>
    </row>
    <row r="300" spans="1:2">
      <c r="A300" s="3">
        <v>298</v>
      </c>
      <c r="B300" s="4">
        <v>1.4046000000000001</v>
      </c>
    </row>
    <row r="301" spans="1:2">
      <c r="A301" s="3">
        <v>299</v>
      </c>
      <c r="B301" s="4">
        <v>1.4074</v>
      </c>
    </row>
    <row r="302" spans="1:2">
      <c r="A302" s="3">
        <v>300</v>
      </c>
      <c r="B302" s="4">
        <v>1.4101999999999999</v>
      </c>
    </row>
    <row r="303" spans="1:2">
      <c r="A303" s="3">
        <v>301</v>
      </c>
      <c r="B303" s="4">
        <v>1.413</v>
      </c>
    </row>
    <row r="304" spans="1:2">
      <c r="A304" s="3">
        <v>302</v>
      </c>
      <c r="B304" s="4">
        <v>1.4157999999999999</v>
      </c>
    </row>
    <row r="305" spans="1:2">
      <c r="A305" s="3">
        <v>303</v>
      </c>
      <c r="B305" s="4">
        <v>1.4186000000000001</v>
      </c>
    </row>
    <row r="306" spans="1:2">
      <c r="A306" s="3">
        <v>304</v>
      </c>
      <c r="B306" s="4">
        <v>1.4214</v>
      </c>
    </row>
    <row r="307" spans="1:2">
      <c r="A307" s="3">
        <v>305</v>
      </c>
      <c r="B307" s="4">
        <v>1.4241999999999999</v>
      </c>
    </row>
    <row r="308" spans="1:2">
      <c r="A308" s="3">
        <v>306</v>
      </c>
      <c r="B308" s="4">
        <v>1.427</v>
      </c>
    </row>
    <row r="309" spans="1:2">
      <c r="A309" s="3">
        <v>307</v>
      </c>
      <c r="B309" s="4">
        <v>1.4298</v>
      </c>
    </row>
    <row r="310" spans="1:2">
      <c r="A310" s="3">
        <v>308</v>
      </c>
      <c r="B310" s="4">
        <v>1.4326000000000001</v>
      </c>
    </row>
    <row r="311" spans="1:2">
      <c r="A311" s="3">
        <v>309</v>
      </c>
      <c r="B311" s="4">
        <v>1.4354</v>
      </c>
    </row>
    <row r="312" spans="1:2">
      <c r="A312" s="3">
        <v>310</v>
      </c>
      <c r="B312" s="4">
        <v>1.4381999999999999</v>
      </c>
    </row>
    <row r="313" spans="1:2">
      <c r="A313" s="3">
        <v>311</v>
      </c>
      <c r="B313" s="4">
        <v>1.4410000000000001</v>
      </c>
    </row>
    <row r="314" spans="1:2">
      <c r="A314" s="3">
        <v>312</v>
      </c>
      <c r="B314" s="4">
        <v>1.4438</v>
      </c>
    </row>
    <row r="315" spans="1:2">
      <c r="A315" s="3">
        <v>313</v>
      </c>
      <c r="B315" s="4">
        <v>1.4466000000000001</v>
      </c>
    </row>
    <row r="316" spans="1:2">
      <c r="A316" s="3">
        <v>314</v>
      </c>
      <c r="B316" s="4">
        <v>1.4494</v>
      </c>
    </row>
    <row r="317" spans="1:2">
      <c r="A317" s="3">
        <v>315</v>
      </c>
      <c r="B317" s="4">
        <v>1.4521999999999999</v>
      </c>
    </row>
    <row r="318" spans="1:2">
      <c r="A318" s="3">
        <v>316</v>
      </c>
      <c r="B318" s="4">
        <v>1.4550000000000001</v>
      </c>
    </row>
    <row r="319" spans="1:2">
      <c r="A319" s="3">
        <v>317</v>
      </c>
      <c r="B319" s="4">
        <v>1.4578</v>
      </c>
    </row>
    <row r="320" spans="1:2">
      <c r="A320" s="3">
        <v>318</v>
      </c>
      <c r="B320" s="4">
        <v>1.4605999999999999</v>
      </c>
    </row>
    <row r="321" spans="1:2">
      <c r="A321" s="3">
        <v>319</v>
      </c>
      <c r="B321" s="4">
        <v>1.4634</v>
      </c>
    </row>
    <row r="322" spans="1:2">
      <c r="A322" s="3">
        <v>320</v>
      </c>
      <c r="B322" s="4">
        <v>1.4661999999999999</v>
      </c>
    </row>
    <row r="323" spans="1:2">
      <c r="A323" s="3">
        <v>321</v>
      </c>
      <c r="B323" s="4">
        <v>1.4690000000000001</v>
      </c>
    </row>
    <row r="324" spans="1:2">
      <c r="A324" s="3">
        <v>322</v>
      </c>
      <c r="B324" s="4">
        <v>1.4718</v>
      </c>
    </row>
    <row r="325" spans="1:2">
      <c r="A325" s="3">
        <v>323</v>
      </c>
      <c r="B325" s="4">
        <v>1.4745999999999999</v>
      </c>
    </row>
    <row r="326" spans="1:2">
      <c r="A326" s="3">
        <v>324</v>
      </c>
      <c r="B326" s="4">
        <v>1.4774</v>
      </c>
    </row>
    <row r="327" spans="1:2">
      <c r="A327" s="3">
        <v>325</v>
      </c>
      <c r="B327" s="4">
        <v>1.4802</v>
      </c>
    </row>
    <row r="328" spans="1:2">
      <c r="A328" s="3">
        <v>326</v>
      </c>
      <c r="B328" s="4">
        <v>1.4830000000000001</v>
      </c>
    </row>
    <row r="329" spans="1:2">
      <c r="A329" s="3">
        <v>327</v>
      </c>
      <c r="B329" s="4">
        <v>1.4830000000000001</v>
      </c>
    </row>
    <row r="330" spans="1:2">
      <c r="A330" s="3">
        <v>328</v>
      </c>
      <c r="B330" s="4">
        <v>1.4830000000000001</v>
      </c>
    </row>
    <row r="331" spans="1:2">
      <c r="A331" s="3">
        <v>329</v>
      </c>
      <c r="B331" s="4">
        <v>1.4830000000000001</v>
      </c>
    </row>
    <row r="332" spans="1:2">
      <c r="A332" s="3">
        <v>330</v>
      </c>
      <c r="B332" s="4">
        <v>1.4830000000000001</v>
      </c>
    </row>
    <row r="333" spans="1:2">
      <c r="A333" s="3">
        <v>331</v>
      </c>
      <c r="B333" s="4">
        <v>1.4830000000000001</v>
      </c>
    </row>
    <row r="334" spans="1:2">
      <c r="A334" s="3">
        <v>332</v>
      </c>
      <c r="B334" s="4">
        <v>1.4830000000000001</v>
      </c>
    </row>
    <row r="335" spans="1:2">
      <c r="A335" s="3">
        <v>333</v>
      </c>
      <c r="B335" s="4">
        <v>1.4830000000000001</v>
      </c>
    </row>
    <row r="336" spans="1:2">
      <c r="A336" s="3">
        <v>334</v>
      </c>
      <c r="B336" s="4">
        <v>1.4830000000000001</v>
      </c>
    </row>
    <row r="337" spans="1:2">
      <c r="A337" s="3">
        <v>335</v>
      </c>
      <c r="B337" s="4">
        <v>1.4830000000000001</v>
      </c>
    </row>
    <row r="338" spans="1:2">
      <c r="A338" s="3">
        <v>336</v>
      </c>
      <c r="B338" s="4">
        <v>1.4830000000000001</v>
      </c>
    </row>
    <row r="339" spans="1:2">
      <c r="A339" s="3">
        <v>337</v>
      </c>
      <c r="B339" s="4">
        <v>1.4830000000000001</v>
      </c>
    </row>
    <row r="340" spans="1:2">
      <c r="A340" s="3">
        <v>338</v>
      </c>
      <c r="B340" s="4">
        <v>1.4830000000000001</v>
      </c>
    </row>
    <row r="341" spans="1:2">
      <c r="A341" s="3">
        <v>339</v>
      </c>
      <c r="B341" s="4">
        <v>1.4830000000000001</v>
      </c>
    </row>
    <row r="342" spans="1:2">
      <c r="A342" s="3">
        <v>340</v>
      </c>
      <c r="B342" s="4">
        <v>1.4830000000000001</v>
      </c>
    </row>
    <row r="343" spans="1:2">
      <c r="A343" s="3">
        <v>341</v>
      </c>
      <c r="B343" s="4">
        <v>1.4830000000000001</v>
      </c>
    </row>
    <row r="344" spans="1:2">
      <c r="A344" s="3">
        <v>342</v>
      </c>
      <c r="B344" s="4">
        <v>1.4830000000000001</v>
      </c>
    </row>
    <row r="345" spans="1:2">
      <c r="A345" s="3">
        <v>343</v>
      </c>
      <c r="B345" s="4">
        <v>1.4830000000000001</v>
      </c>
    </row>
    <row r="346" spans="1:2">
      <c r="A346" s="3">
        <v>344</v>
      </c>
      <c r="B346" s="4">
        <v>1.4830000000000001</v>
      </c>
    </row>
    <row r="347" spans="1:2">
      <c r="A347" s="3">
        <v>345</v>
      </c>
      <c r="B347" s="4">
        <v>1.4830000000000001</v>
      </c>
    </row>
    <row r="348" spans="1:2">
      <c r="A348" s="3">
        <v>346</v>
      </c>
      <c r="B348" s="4">
        <v>1.4830000000000001</v>
      </c>
    </row>
    <row r="349" spans="1:2">
      <c r="A349" s="3">
        <v>347</v>
      </c>
      <c r="B349" s="4">
        <v>1.4830000000000001</v>
      </c>
    </row>
    <row r="350" spans="1:2">
      <c r="A350" s="3">
        <v>348</v>
      </c>
      <c r="B350" s="4">
        <v>1.4830000000000001</v>
      </c>
    </row>
    <row r="351" spans="1:2">
      <c r="A351" s="3">
        <v>349</v>
      </c>
      <c r="B351" s="4">
        <v>1.4830000000000001</v>
      </c>
    </row>
    <row r="352" spans="1:2">
      <c r="A352" s="3">
        <v>350</v>
      </c>
      <c r="B352" s="4">
        <v>1.4830000000000001</v>
      </c>
    </row>
    <row r="353" spans="1:2">
      <c r="A353" s="3">
        <v>351</v>
      </c>
      <c r="B353" s="4">
        <v>1.4830000000000001</v>
      </c>
    </row>
    <row r="354" spans="1:2">
      <c r="A354" s="3">
        <v>352</v>
      </c>
      <c r="B354" s="4">
        <v>1.4830000000000001</v>
      </c>
    </row>
    <row r="355" spans="1:2">
      <c r="A355" s="3">
        <v>353</v>
      </c>
      <c r="B355" s="4">
        <v>1.4830000000000001</v>
      </c>
    </row>
    <row r="356" spans="1:2">
      <c r="A356" s="3">
        <v>354</v>
      </c>
      <c r="B356" s="4">
        <v>1.4830000000000001</v>
      </c>
    </row>
    <row r="357" spans="1:2">
      <c r="A357" s="3">
        <v>355</v>
      </c>
      <c r="B357" s="4">
        <v>1.4830000000000001</v>
      </c>
    </row>
    <row r="358" spans="1:2">
      <c r="A358" s="3">
        <v>356</v>
      </c>
      <c r="B358" s="4">
        <v>1.4830000000000001</v>
      </c>
    </row>
    <row r="359" spans="1:2">
      <c r="A359" s="3">
        <v>357</v>
      </c>
      <c r="B359" s="4">
        <v>1.4830000000000001</v>
      </c>
    </row>
    <row r="360" spans="1:2">
      <c r="A360" s="3">
        <v>358</v>
      </c>
      <c r="B360" s="4">
        <v>1.4830000000000001</v>
      </c>
    </row>
    <row r="361" spans="1:2">
      <c r="A361" s="3">
        <v>359</v>
      </c>
      <c r="B361" s="4">
        <v>1.4830000000000001</v>
      </c>
    </row>
    <row r="362" spans="1:2">
      <c r="A362" s="3">
        <v>360</v>
      </c>
      <c r="B362" s="4">
        <v>1.4830000000000001</v>
      </c>
    </row>
    <row r="363" spans="1:2">
      <c r="A363" s="3">
        <v>361</v>
      </c>
      <c r="B363" s="4">
        <v>1.4830000000000001</v>
      </c>
    </row>
    <row r="364" spans="1:2">
      <c r="A364" s="3">
        <v>362</v>
      </c>
      <c r="B364" s="4">
        <v>1.4830000000000001</v>
      </c>
    </row>
    <row r="365" spans="1:2">
      <c r="A365" s="3">
        <v>363</v>
      </c>
      <c r="B365" s="4">
        <v>1.4830000000000001</v>
      </c>
    </row>
    <row r="366" spans="1:2">
      <c r="A366" s="3">
        <v>364</v>
      </c>
      <c r="B366" s="4">
        <v>1.4830000000000001</v>
      </c>
    </row>
    <row r="367" spans="1:2">
      <c r="A367" s="3">
        <v>365</v>
      </c>
      <c r="B367" s="4">
        <v>1.4830000000000001</v>
      </c>
    </row>
    <row r="368" spans="1:2">
      <c r="A368" s="3">
        <v>366</v>
      </c>
      <c r="B368" s="4">
        <v>1.4830000000000001</v>
      </c>
    </row>
    <row r="369" spans="1:2">
      <c r="A369" s="3">
        <v>367</v>
      </c>
      <c r="B369" s="4">
        <v>1.4830000000000001</v>
      </c>
    </row>
    <row r="370" spans="1:2">
      <c r="A370" s="3">
        <v>368</v>
      </c>
      <c r="B370" s="4">
        <v>1.4830000000000001</v>
      </c>
    </row>
    <row r="371" spans="1:2">
      <c r="A371" s="3">
        <v>369</v>
      </c>
      <c r="B371" s="4">
        <v>1.4830000000000001</v>
      </c>
    </row>
    <row r="372" spans="1:2">
      <c r="A372" s="3">
        <v>370</v>
      </c>
      <c r="B372" s="4">
        <v>1.4830000000000001</v>
      </c>
    </row>
    <row r="373" spans="1:2">
      <c r="A373" s="3">
        <v>371</v>
      </c>
      <c r="B373" s="4">
        <v>1.4830000000000001</v>
      </c>
    </row>
    <row r="374" spans="1:2">
      <c r="A374" s="3">
        <v>372</v>
      </c>
      <c r="B374" s="4">
        <v>1.4830000000000001</v>
      </c>
    </row>
    <row r="375" spans="1:2">
      <c r="A375" s="3">
        <v>373</v>
      </c>
      <c r="B375" s="4">
        <v>1.4830000000000001</v>
      </c>
    </row>
    <row r="376" spans="1:2">
      <c r="A376" s="3">
        <v>374</v>
      </c>
      <c r="B376" s="4">
        <v>1.4830000000000001</v>
      </c>
    </row>
    <row r="377" spans="1:2">
      <c r="A377" s="3">
        <v>375</v>
      </c>
      <c r="B377" s="4">
        <v>1.4830000000000001</v>
      </c>
    </row>
    <row r="378" spans="1:2">
      <c r="A378" s="3">
        <v>376</v>
      </c>
      <c r="B378" s="4">
        <v>1.4830000000000001</v>
      </c>
    </row>
    <row r="379" spans="1:2">
      <c r="A379" s="3">
        <v>377</v>
      </c>
      <c r="B379" s="4">
        <v>1.4830000000000001</v>
      </c>
    </row>
    <row r="380" spans="1:2">
      <c r="A380" s="3">
        <v>378</v>
      </c>
      <c r="B380" s="4">
        <v>1.4830000000000001</v>
      </c>
    </row>
    <row r="381" spans="1:2">
      <c r="A381" s="3">
        <v>379</v>
      </c>
      <c r="B381" s="4">
        <v>1.4830000000000001</v>
      </c>
    </row>
    <row r="382" spans="1:2">
      <c r="A382" s="3">
        <v>380</v>
      </c>
      <c r="B382" s="4">
        <v>1.4830000000000001</v>
      </c>
    </row>
    <row r="383" spans="1:2">
      <c r="A383" s="3">
        <v>381</v>
      </c>
      <c r="B383" s="4">
        <v>1.4830000000000001</v>
      </c>
    </row>
    <row r="384" spans="1:2">
      <c r="A384" s="3">
        <v>382</v>
      </c>
      <c r="B384" s="4">
        <v>1.4830000000000001</v>
      </c>
    </row>
    <row r="385" spans="1:2">
      <c r="A385" s="3">
        <v>383</v>
      </c>
      <c r="B385" s="4">
        <v>1.4830000000000001</v>
      </c>
    </row>
    <row r="386" spans="1:2">
      <c r="A386" s="3">
        <v>384</v>
      </c>
      <c r="B386" s="4">
        <v>1.4830000000000001</v>
      </c>
    </row>
    <row r="387" spans="1:2">
      <c r="A387" s="3">
        <v>385</v>
      </c>
      <c r="B387" s="4">
        <v>1.4830000000000001</v>
      </c>
    </row>
    <row r="388" spans="1:2">
      <c r="A388" s="3">
        <v>386</v>
      </c>
      <c r="B388" s="4">
        <v>1.4830000000000001</v>
      </c>
    </row>
    <row r="389" spans="1:2">
      <c r="A389" s="3">
        <v>387</v>
      </c>
      <c r="B389" s="4">
        <v>1.4830000000000001</v>
      </c>
    </row>
    <row r="390" spans="1:2">
      <c r="A390" s="3">
        <v>388</v>
      </c>
      <c r="B390" s="4">
        <v>1.4830000000000001</v>
      </c>
    </row>
    <row r="391" spans="1:2">
      <c r="A391" s="3">
        <v>389</v>
      </c>
      <c r="B391" s="4">
        <v>1.4830000000000001</v>
      </c>
    </row>
    <row r="392" spans="1:2">
      <c r="A392" s="3">
        <v>390</v>
      </c>
      <c r="B392" s="4">
        <v>1.4830000000000001</v>
      </c>
    </row>
    <row r="393" spans="1:2">
      <c r="A393" s="3">
        <v>391</v>
      </c>
      <c r="B393" s="4">
        <v>1.4830000000000001</v>
      </c>
    </row>
    <row r="394" spans="1:2">
      <c r="A394" s="3">
        <v>392</v>
      </c>
      <c r="B394" s="4">
        <v>1.4830000000000001</v>
      </c>
    </row>
    <row r="395" spans="1:2">
      <c r="A395" s="3">
        <v>393</v>
      </c>
      <c r="B395" s="4">
        <v>1.4830000000000001</v>
      </c>
    </row>
    <row r="396" spans="1:2">
      <c r="A396" s="3">
        <v>394</v>
      </c>
      <c r="B396" s="4">
        <v>1.4830000000000001</v>
      </c>
    </row>
    <row r="397" spans="1:2">
      <c r="A397" s="3">
        <v>395</v>
      </c>
      <c r="B397" s="4">
        <v>1.4830000000000001</v>
      </c>
    </row>
    <row r="398" spans="1:2">
      <c r="A398" s="3">
        <v>396</v>
      </c>
      <c r="B398" s="4">
        <v>1.4830000000000001</v>
      </c>
    </row>
    <row r="399" spans="1:2">
      <c r="A399" s="3">
        <v>397</v>
      </c>
      <c r="B399" s="4">
        <v>1.4830000000000001</v>
      </c>
    </row>
    <row r="400" spans="1:2">
      <c r="A400" s="3">
        <v>398</v>
      </c>
      <c r="B400" s="4">
        <v>1.4830000000000001</v>
      </c>
    </row>
    <row r="401" spans="1:2">
      <c r="A401" s="3">
        <v>399</v>
      </c>
      <c r="B401" s="4">
        <v>1.4830000000000001</v>
      </c>
    </row>
    <row r="402" spans="1:2">
      <c r="A402" s="3">
        <v>400</v>
      </c>
      <c r="B402" s="4">
        <v>1.4830000000000001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Sheet2</vt:lpstr>
      <vt:lpstr>Score Sheet</vt:lpstr>
      <vt:lpstr>BWT Co-eff</vt:lpstr>
      <vt:lpstr>Sheet11</vt:lpstr>
      <vt:lpstr>Sheet12</vt:lpstr>
      <vt:lpstr>Sheet13</vt:lpstr>
      <vt:lpstr>Sheet14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NASA Outstanding Lifter</dc:title>
  <dc:subject>PL</dc:subject>
  <dc:creator>Richard  Peters</dc:creator>
  <cp:lastModifiedBy>Insurance</cp:lastModifiedBy>
  <cp:lastPrinted>2011-02-12T21:01:42Z</cp:lastPrinted>
  <dcterms:created xsi:type="dcterms:W3CDTF">2000-05-15T14:58:55Z</dcterms:created>
  <dcterms:modified xsi:type="dcterms:W3CDTF">2018-05-15T15:06:31Z</dcterms:modified>
</cp:coreProperties>
</file>