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45" yWindow="-60" windowWidth="12240" windowHeight="9015" activeTab="1"/>
  </bookViews>
  <sheets>
    <sheet name="Sheet2" sheetId="1" r:id="rId1"/>
    <sheet name="Score Sheet" sheetId="2" r:id="rId2"/>
    <sheet name="BWT Co-eff" sheetId="3" r:id="rId3"/>
    <sheet name="Sheet11" sheetId="4" r:id="rId4"/>
    <sheet name="Sheet12" sheetId="5" r:id="rId5"/>
    <sheet name="Sheet13" sheetId="6" r:id="rId6"/>
    <sheet name="Sheet14" sheetId="7" r:id="rId7"/>
  </sheets>
  <definedNames>
    <definedName name="_xlnm._FilterDatabase" localSheetId="1" hidden="1">'Score Sheet'!$A$2:$AJ$2</definedName>
    <definedName name="solver_lin" localSheetId="1" hidden="1">0</definedName>
    <definedName name="solver_num" localSheetId="1" hidden="1">0</definedName>
    <definedName name="solver_opt" localSheetId="1" hidden="1">'Score Sheet'!#REF!</definedName>
    <definedName name="solver_typ" localSheetId="1" hidden="1">1</definedName>
    <definedName name="solver_val" localSheetId="1" hidden="1">0</definedName>
    <definedName name="TABLE" localSheetId="3">Sheet11!#REF!</definedName>
  </definedNames>
  <calcPr calcId="145621"/>
</workbook>
</file>

<file path=xl/calcChain.xml><?xml version="1.0" encoding="utf-8"?>
<calcChain xmlns="http://schemas.openxmlformats.org/spreadsheetml/2006/main">
  <c r="AI54" i="2" l="1"/>
  <c r="AC54" i="2"/>
  <c r="X54" i="2"/>
  <c r="S54" i="2"/>
  <c r="AD54" i="2" s="1"/>
  <c r="F54" i="2"/>
  <c r="AI33" i="2"/>
  <c r="AC33" i="2"/>
  <c r="X33" i="2"/>
  <c r="S33" i="2"/>
  <c r="F33" i="2"/>
  <c r="AD33" i="2" l="1"/>
  <c r="AJ33" i="2" s="1"/>
  <c r="N33" i="2" s="1"/>
  <c r="H33" i="2" s="1"/>
  <c r="AJ54" i="2"/>
  <c r="N54" i="2" s="1"/>
  <c r="H54" i="2" s="1"/>
  <c r="AI29" i="2"/>
  <c r="AC29" i="2"/>
  <c r="X29" i="2"/>
  <c r="S29" i="2"/>
  <c r="F29" i="2"/>
  <c r="AI38" i="2"/>
  <c r="AC38" i="2"/>
  <c r="X38" i="2"/>
  <c r="S38" i="2"/>
  <c r="F38" i="2"/>
  <c r="AI39" i="2"/>
  <c r="AC39" i="2"/>
  <c r="X39" i="2"/>
  <c r="S39" i="2"/>
  <c r="F39" i="2"/>
  <c r="AI45" i="2"/>
  <c r="AC45" i="2"/>
  <c r="X45" i="2"/>
  <c r="S45" i="2"/>
  <c r="F45" i="2"/>
  <c r="AI32" i="2"/>
  <c r="AC32" i="2"/>
  <c r="X32" i="2"/>
  <c r="S32" i="2"/>
  <c r="F32" i="2"/>
  <c r="AI13" i="2"/>
  <c r="AC13" i="2"/>
  <c r="X13" i="2"/>
  <c r="S13" i="2"/>
  <c r="F13" i="2"/>
  <c r="AD29" i="2" l="1"/>
  <c r="AJ29" i="2" s="1"/>
  <c r="N29" i="2" s="1"/>
  <c r="H29" i="2" s="1"/>
  <c r="AD38" i="2"/>
  <c r="AJ38" i="2" s="1"/>
  <c r="N38" i="2" s="1"/>
  <c r="H38" i="2" s="1"/>
  <c r="AD39" i="2"/>
  <c r="AJ39" i="2" s="1"/>
  <c r="N39" i="2" s="1"/>
  <c r="H39" i="2" s="1"/>
  <c r="AD13" i="2"/>
  <c r="AJ13" i="2" s="1"/>
  <c r="N13" i="2" s="1"/>
  <c r="H13" i="2" s="1"/>
  <c r="AD32" i="2"/>
  <c r="AJ32" i="2" s="1"/>
  <c r="N32" i="2" s="1"/>
  <c r="H32" i="2" s="1"/>
  <c r="AD45" i="2"/>
  <c r="AJ45" i="2" s="1"/>
  <c r="N45" i="2" s="1"/>
  <c r="H45" i="2" s="1"/>
  <c r="AI30" i="2"/>
  <c r="AC30" i="2"/>
  <c r="X30" i="2"/>
  <c r="S30" i="2"/>
  <c r="F30" i="2"/>
  <c r="AD30" i="2" l="1"/>
  <c r="AJ30" i="2" s="1"/>
  <c r="N30" i="2" s="1"/>
  <c r="H30" i="2" s="1"/>
  <c r="AI17" i="2"/>
  <c r="AC17" i="2"/>
  <c r="X17" i="2"/>
  <c r="S17" i="2"/>
  <c r="F17" i="2"/>
  <c r="AI43" i="2"/>
  <c r="AC43" i="2"/>
  <c r="X43" i="2"/>
  <c r="S43" i="2"/>
  <c r="F43" i="2"/>
  <c r="AI19" i="2"/>
  <c r="AC19" i="2"/>
  <c r="X19" i="2"/>
  <c r="S19" i="2"/>
  <c r="F19" i="2"/>
  <c r="AI59" i="2"/>
  <c r="AC59" i="2"/>
  <c r="X59" i="2"/>
  <c r="S59" i="2"/>
  <c r="F59" i="2"/>
  <c r="AI67" i="2"/>
  <c r="AC67" i="2"/>
  <c r="X67" i="2"/>
  <c r="S67" i="2"/>
  <c r="F67" i="2"/>
  <c r="AI66" i="2"/>
  <c r="AC66" i="2"/>
  <c r="X66" i="2"/>
  <c r="S66" i="2"/>
  <c r="F66" i="2"/>
  <c r="AI65" i="2"/>
  <c r="AC65" i="2"/>
  <c r="X65" i="2"/>
  <c r="S65" i="2"/>
  <c r="F65" i="2"/>
  <c r="AI64" i="2"/>
  <c r="AC64" i="2"/>
  <c r="X64" i="2"/>
  <c r="S64" i="2"/>
  <c r="F64" i="2"/>
  <c r="AI63" i="2"/>
  <c r="AC63" i="2"/>
  <c r="X63" i="2"/>
  <c r="S63" i="2"/>
  <c r="F63" i="2"/>
  <c r="AI60" i="2"/>
  <c r="AC60" i="2"/>
  <c r="X60" i="2"/>
  <c r="S60" i="2"/>
  <c r="F60" i="2"/>
  <c r="AI55" i="2"/>
  <c r="AC55" i="2"/>
  <c r="X55" i="2"/>
  <c r="S55" i="2"/>
  <c r="F55" i="2"/>
  <c r="AI48" i="2"/>
  <c r="AI46" i="2"/>
  <c r="AC46" i="2"/>
  <c r="X46" i="2"/>
  <c r="S46" i="2"/>
  <c r="F46" i="2"/>
  <c r="AI44" i="2"/>
  <c r="AC44" i="2"/>
  <c r="X44" i="2"/>
  <c r="S44" i="2"/>
  <c r="F44" i="2"/>
  <c r="AI50" i="2"/>
  <c r="AC50" i="2"/>
  <c r="X50" i="2"/>
  <c r="S50" i="2"/>
  <c r="F50" i="2"/>
  <c r="AD17" i="2" l="1"/>
  <c r="AJ17" i="2" s="1"/>
  <c r="N17" i="2" s="1"/>
  <c r="H17" i="2" s="1"/>
  <c r="AD43" i="2"/>
  <c r="AJ43" i="2" s="1"/>
  <c r="N43" i="2" s="1"/>
  <c r="H43" i="2" s="1"/>
  <c r="AD59" i="2"/>
  <c r="AJ59" i="2" s="1"/>
  <c r="N59" i="2" s="1"/>
  <c r="H59" i="2" s="1"/>
  <c r="AD50" i="2"/>
  <c r="AJ50" i="2" s="1"/>
  <c r="N50" i="2" s="1"/>
  <c r="H50" i="2" s="1"/>
  <c r="AD44" i="2"/>
  <c r="AJ44" i="2" s="1"/>
  <c r="N44" i="2" s="1"/>
  <c r="H44" i="2" s="1"/>
  <c r="AD46" i="2"/>
  <c r="AJ46" i="2" s="1"/>
  <c r="N46" i="2" s="1"/>
  <c r="H46" i="2" s="1"/>
  <c r="AJ48" i="2"/>
  <c r="AD55" i="2"/>
  <c r="AJ55" i="2" s="1"/>
  <c r="N55" i="2" s="1"/>
  <c r="H55" i="2" s="1"/>
  <c r="AD60" i="2"/>
  <c r="AJ60" i="2" s="1"/>
  <c r="N60" i="2" s="1"/>
  <c r="H60" i="2" s="1"/>
  <c r="AD63" i="2"/>
  <c r="AJ63" i="2" s="1"/>
  <c r="N63" i="2" s="1"/>
  <c r="H63" i="2" s="1"/>
  <c r="AD64" i="2"/>
  <c r="AJ64" i="2" s="1"/>
  <c r="N64" i="2" s="1"/>
  <c r="H64" i="2" s="1"/>
  <c r="AD65" i="2"/>
  <c r="AJ65" i="2" s="1"/>
  <c r="N65" i="2" s="1"/>
  <c r="H65" i="2" s="1"/>
  <c r="AD66" i="2"/>
  <c r="AJ66" i="2" s="1"/>
  <c r="N66" i="2" s="1"/>
  <c r="H66" i="2" s="1"/>
  <c r="AD67" i="2"/>
  <c r="AJ67" i="2" s="1"/>
  <c r="N67" i="2" s="1"/>
  <c r="H67" i="2" s="1"/>
  <c r="AD19" i="2"/>
  <c r="AJ19" i="2" s="1"/>
  <c r="N19" i="2" s="1"/>
  <c r="H19" i="2" s="1"/>
  <c r="AI31" i="2"/>
  <c r="AC31" i="2"/>
  <c r="X31" i="2"/>
  <c r="S31" i="2"/>
  <c r="F31" i="2"/>
  <c r="AI34" i="2"/>
  <c r="AC34" i="2"/>
  <c r="X34" i="2"/>
  <c r="S34" i="2"/>
  <c r="F34" i="2"/>
  <c r="AI25" i="2"/>
  <c r="AC25" i="2"/>
  <c r="X25" i="2"/>
  <c r="S25" i="2"/>
  <c r="F25" i="2"/>
  <c r="AI24" i="2"/>
  <c r="AC24" i="2"/>
  <c r="X24" i="2"/>
  <c r="S24" i="2"/>
  <c r="F24" i="2"/>
  <c r="AI23" i="2"/>
  <c r="AC23" i="2"/>
  <c r="X23" i="2"/>
  <c r="S23" i="2"/>
  <c r="F23" i="2"/>
  <c r="AI10" i="2"/>
  <c r="AC10" i="2"/>
  <c r="X10" i="2"/>
  <c r="S10" i="2"/>
  <c r="F10" i="2"/>
  <c r="AI14" i="2"/>
  <c r="AC14" i="2"/>
  <c r="X14" i="2"/>
  <c r="S14" i="2"/>
  <c r="F14" i="2"/>
  <c r="AI12" i="2"/>
  <c r="AC12" i="2"/>
  <c r="X12" i="2"/>
  <c r="S12" i="2"/>
  <c r="F12" i="2"/>
  <c r="AI18" i="2"/>
  <c r="AC18" i="2"/>
  <c r="X18" i="2"/>
  <c r="S18" i="2"/>
  <c r="F18" i="2"/>
  <c r="AI15" i="2"/>
  <c r="AC15" i="2"/>
  <c r="X15" i="2"/>
  <c r="S15" i="2"/>
  <c r="F15" i="2"/>
  <c r="AI11" i="2"/>
  <c r="AC11" i="2"/>
  <c r="X11" i="2"/>
  <c r="S11" i="2"/>
  <c r="F11" i="2"/>
  <c r="AI16" i="2"/>
  <c r="AC16" i="2"/>
  <c r="X16" i="2"/>
  <c r="S16" i="2"/>
  <c r="F16" i="2"/>
  <c r="AI8" i="2"/>
  <c r="AC8" i="2"/>
  <c r="X8" i="2"/>
  <c r="S8" i="2"/>
  <c r="F8" i="2"/>
  <c r="AI5" i="2"/>
  <c r="AC5" i="2"/>
  <c r="X5" i="2"/>
  <c r="S5" i="2"/>
  <c r="F5" i="2"/>
  <c r="AI4" i="2"/>
  <c r="AC4" i="2"/>
  <c r="X4" i="2"/>
  <c r="S4" i="2"/>
  <c r="F4" i="2"/>
  <c r="AI3" i="2"/>
  <c r="AC3" i="2"/>
  <c r="X3" i="2"/>
  <c r="S3" i="2"/>
  <c r="F3" i="2"/>
  <c r="AI6" i="2"/>
  <c r="AC6" i="2"/>
  <c r="X6" i="2"/>
  <c r="S6" i="2"/>
  <c r="F6" i="2"/>
  <c r="AD11" i="2" l="1"/>
  <c r="AJ11" i="2" s="1"/>
  <c r="N11" i="2" s="1"/>
  <c r="H11" i="2" s="1"/>
  <c r="AD3" i="2"/>
  <c r="AJ3" i="2" s="1"/>
  <c r="N3" i="2" s="1"/>
  <c r="H3" i="2" s="1"/>
  <c r="AD5" i="2"/>
  <c r="AJ5" i="2" s="1"/>
  <c r="N5" i="2" s="1"/>
  <c r="H5" i="2" s="1"/>
  <c r="AD8" i="2"/>
  <c r="AJ8" i="2" s="1"/>
  <c r="N8" i="2" s="1"/>
  <c r="AD14" i="2"/>
  <c r="AJ14" i="2" s="1"/>
  <c r="N14" i="2" s="1"/>
  <c r="H14" i="2" s="1"/>
  <c r="AD31" i="2"/>
  <c r="AJ31" i="2" s="1"/>
  <c r="N31" i="2" s="1"/>
  <c r="H31" i="2" s="1"/>
  <c r="AD25" i="2"/>
  <c r="AJ25" i="2" s="1"/>
  <c r="N25" i="2" s="1"/>
  <c r="H25" i="2" s="1"/>
  <c r="AD23" i="2"/>
  <c r="AJ23" i="2" s="1"/>
  <c r="N23" i="2" s="1"/>
  <c r="H23" i="2" s="1"/>
  <c r="AD24" i="2"/>
  <c r="AJ24" i="2" s="1"/>
  <c r="N24" i="2" s="1"/>
  <c r="H24" i="2" s="1"/>
  <c r="AD6" i="2"/>
  <c r="AJ6" i="2" s="1"/>
  <c r="N6" i="2" s="1"/>
  <c r="H6" i="2" s="1"/>
  <c r="AD4" i="2"/>
  <c r="AJ4" i="2" s="1"/>
  <c r="N4" i="2" s="1"/>
  <c r="H4" i="2" s="1"/>
  <c r="AD16" i="2"/>
  <c r="AJ16" i="2" s="1"/>
  <c r="N16" i="2" s="1"/>
  <c r="H16" i="2" s="1"/>
  <c r="AD15" i="2"/>
  <c r="AJ15" i="2" s="1"/>
  <c r="N15" i="2" s="1"/>
  <c r="H15" i="2" s="1"/>
  <c r="AD18" i="2"/>
  <c r="AJ18" i="2" s="1"/>
  <c r="N18" i="2" s="1"/>
  <c r="H18" i="2" s="1"/>
  <c r="AD12" i="2"/>
  <c r="AJ12" i="2" s="1"/>
  <c r="N12" i="2" s="1"/>
  <c r="H12" i="2" s="1"/>
  <c r="AD10" i="2"/>
  <c r="AJ10" i="2" s="1"/>
  <c r="N10" i="2" s="1"/>
  <c r="H10" i="2" s="1"/>
  <c r="AD34" i="2"/>
  <c r="AJ34" i="2" s="1"/>
  <c r="N34" i="2" s="1"/>
  <c r="H34" i="2" s="1"/>
  <c r="H8" i="2"/>
</calcChain>
</file>

<file path=xl/sharedStrings.xml><?xml version="1.0" encoding="utf-8"?>
<sst xmlns="http://schemas.openxmlformats.org/spreadsheetml/2006/main" count="575" uniqueCount="93">
  <si>
    <t>Pl.</t>
  </si>
  <si>
    <t>Wt.Cl.</t>
  </si>
  <si>
    <t>St.</t>
  </si>
  <si>
    <t>B.W.T</t>
  </si>
  <si>
    <t>Meet</t>
  </si>
  <si>
    <t>Bench</t>
  </si>
  <si>
    <t>Power</t>
  </si>
  <si>
    <t>Tl. Lbs.</t>
  </si>
  <si>
    <t>Squat-1</t>
  </si>
  <si>
    <t>Squat-2</t>
  </si>
  <si>
    <t>Squat-3</t>
  </si>
  <si>
    <t>Best SQ</t>
  </si>
  <si>
    <t>Bench 1</t>
  </si>
  <si>
    <t>Bench-2</t>
  </si>
  <si>
    <t>Bench-3</t>
  </si>
  <si>
    <t>Best BP</t>
  </si>
  <si>
    <t>Sub Tl</t>
  </si>
  <si>
    <t>Dead-1</t>
  </si>
  <si>
    <t>Dead-2</t>
  </si>
  <si>
    <t>Dead-3</t>
  </si>
  <si>
    <t>Best DL</t>
  </si>
  <si>
    <t>Coef</t>
  </si>
  <si>
    <t>Name</t>
  </si>
  <si>
    <t>TL Kgs</t>
  </si>
  <si>
    <t>Curl-1</t>
  </si>
  <si>
    <t>Curl-2</t>
  </si>
  <si>
    <t>Curl-3</t>
  </si>
  <si>
    <t>Best-C</t>
  </si>
  <si>
    <t>SQ-4ar</t>
  </si>
  <si>
    <t>BP-4ar</t>
  </si>
  <si>
    <t>DL-4ar</t>
  </si>
  <si>
    <t>C-4ar</t>
  </si>
  <si>
    <t>Bwt</t>
  </si>
  <si>
    <t>Co-eff</t>
  </si>
  <si>
    <t>TL Coef</t>
  </si>
  <si>
    <t>Uequip</t>
  </si>
  <si>
    <t>PP</t>
  </si>
  <si>
    <t>jr</t>
  </si>
  <si>
    <t>open</t>
  </si>
  <si>
    <t>Sex</t>
  </si>
  <si>
    <t xml:space="preserve"> </t>
  </si>
  <si>
    <t>Jacob Neumeyer</t>
  </si>
  <si>
    <t>WI</t>
  </si>
  <si>
    <t>M</t>
  </si>
  <si>
    <t>smp</t>
  </si>
  <si>
    <t>Justin Cera</t>
  </si>
  <si>
    <t>Carter Cera</t>
  </si>
  <si>
    <t>yth</t>
  </si>
  <si>
    <t>Adam Bellingham</t>
  </si>
  <si>
    <t>m1</t>
  </si>
  <si>
    <t>m1crl</t>
  </si>
  <si>
    <t>Luke Eiden</t>
  </si>
  <si>
    <t>Jordan Puchalla</t>
  </si>
  <si>
    <t>Michael Jasperson</t>
  </si>
  <si>
    <t>Nathan Wenzel</t>
  </si>
  <si>
    <t>Jeff Feyrer</t>
  </si>
  <si>
    <t>m2</t>
  </si>
  <si>
    <t>Emily Templin</t>
  </si>
  <si>
    <t>F</t>
  </si>
  <si>
    <t>wopen</t>
  </si>
  <si>
    <t>Matt Teske</t>
  </si>
  <si>
    <t>David Aldag</t>
  </si>
  <si>
    <t>mQ</t>
  </si>
  <si>
    <t>Brian Pirlot</t>
  </si>
  <si>
    <t>Vince Templin</t>
  </si>
  <si>
    <t>m2crl</t>
  </si>
  <si>
    <t>Greg Schoemer</t>
  </si>
  <si>
    <t>James Newman</t>
  </si>
  <si>
    <t>Q</t>
  </si>
  <si>
    <t>Jacob Meka</t>
  </si>
  <si>
    <t>Samson Hou-Seye</t>
  </si>
  <si>
    <t>teen</t>
  </si>
  <si>
    <t>Jamie Zwiers</t>
  </si>
  <si>
    <t>Sean Maly</t>
  </si>
  <si>
    <t>pure</t>
  </si>
  <si>
    <t>Marty Becker</t>
  </si>
  <si>
    <t>B</t>
  </si>
  <si>
    <t>Brian Helgert</t>
  </si>
  <si>
    <t>Tom Helgert</t>
  </si>
  <si>
    <t>pass</t>
  </si>
  <si>
    <t>mpure</t>
  </si>
  <si>
    <t>1</t>
  </si>
  <si>
    <t>Equipped PP</t>
  </si>
  <si>
    <t>Equipped BP</t>
  </si>
  <si>
    <t>PS Individual Lifts</t>
  </si>
  <si>
    <t>Unequipped BP</t>
  </si>
  <si>
    <t>m4bp</t>
  </si>
  <si>
    <t>Power Sports</t>
  </si>
  <si>
    <t>Unequipped PP</t>
  </si>
  <si>
    <t>Equipped Powerlifting</t>
  </si>
  <si>
    <t>Unequipped PL</t>
  </si>
  <si>
    <t>QUADRALIFTING</t>
  </si>
  <si>
    <t>m1bp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</si>
</sst>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1">
    <font>
      <sz val="10"/>
      <name val="Geneva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 Narrow"/>
      <family val="2"/>
    </font>
    <font>
      <b/>
      <u/>
      <sz val="10"/>
      <color indexed="18"/>
      <name val="Arial Narrow"/>
      <family val="2"/>
    </font>
    <font>
      <b/>
      <u/>
      <sz val="10"/>
      <color indexed="10"/>
      <name val="Arial Narrow"/>
      <family val="2"/>
    </font>
    <font>
      <b/>
      <u/>
      <sz val="10"/>
      <color indexed="50"/>
      <name val="Arial Narrow"/>
      <family val="2"/>
    </font>
    <font>
      <b/>
      <u/>
      <sz val="10"/>
      <color indexed="16"/>
      <name val="Arial Narrow"/>
      <family val="2"/>
    </font>
    <font>
      <b/>
      <u/>
      <sz val="10"/>
      <color indexed="8"/>
      <name val="Arial Narrow"/>
      <family val="2"/>
    </font>
    <font>
      <b/>
      <u/>
      <sz val="10"/>
      <color indexed="17"/>
      <name val="Arial Narrow"/>
      <family val="2"/>
    </font>
    <font>
      <b/>
      <u/>
      <sz val="10"/>
      <color indexed="32"/>
      <name val="Arial Narrow"/>
      <family val="2"/>
    </font>
    <font>
      <b/>
      <u/>
      <sz val="10"/>
      <color indexed="37"/>
      <name val="Arial Narrow"/>
      <family val="2"/>
    </font>
    <font>
      <b/>
      <u/>
      <sz val="10"/>
      <color indexed="58"/>
      <name val="Arial Narrow"/>
      <family val="2"/>
    </font>
    <font>
      <sz val="10"/>
      <name val="Arial Narrow"/>
      <family val="2"/>
    </font>
    <font>
      <b/>
      <u/>
      <sz val="10"/>
      <color indexed="48"/>
      <name val="Arial Narrow"/>
      <family val="2"/>
    </font>
    <font>
      <sz val="10"/>
      <color indexed="18"/>
      <name val="Arial Narrow"/>
      <family val="2"/>
    </font>
    <font>
      <sz val="10"/>
      <color indexed="37"/>
      <name val="Arial Narrow"/>
      <family val="2"/>
    </font>
    <font>
      <sz val="10"/>
      <color indexed="10"/>
      <name val="Arial Narrow"/>
      <family val="2"/>
    </font>
    <font>
      <sz val="10"/>
      <color indexed="50"/>
      <name val="Arial Narrow"/>
      <family val="2"/>
    </font>
    <font>
      <sz val="10"/>
      <color indexed="8"/>
      <name val="Arial Narrow"/>
      <family val="2"/>
    </font>
    <font>
      <sz val="10"/>
      <color indexed="48"/>
      <name val="Arial Narrow"/>
      <family val="2"/>
    </font>
    <font>
      <b/>
      <sz val="10"/>
      <color indexed="17"/>
      <name val="Arial Narrow"/>
      <family val="2"/>
    </font>
    <font>
      <b/>
      <sz val="10"/>
      <color indexed="37"/>
      <name val="Arial Narrow"/>
      <family val="2"/>
    </font>
    <font>
      <b/>
      <sz val="10"/>
      <color indexed="50"/>
      <name val="Arial Narrow"/>
      <family val="2"/>
    </font>
    <font>
      <sz val="10"/>
      <color indexed="16"/>
      <name val="Arial Narrow"/>
      <family val="2"/>
    </font>
    <font>
      <b/>
      <sz val="10"/>
      <color indexed="58"/>
      <name val="Arial Narrow"/>
      <family val="2"/>
    </font>
    <font>
      <sz val="10"/>
      <color indexed="17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B050"/>
      <name val="Arial Narrow"/>
      <family val="2"/>
    </font>
    <font>
      <b/>
      <sz val="10"/>
      <color indexed="18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3" fillId="0" borderId="0" xfId="0" applyFont="1"/>
    <xf numFmtId="164" fontId="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abSelected="1" topLeftCell="L51" zoomScaleNormal="100" workbookViewId="0">
      <selection activeCell="AK59" sqref="AK59"/>
    </sheetView>
  </sheetViews>
  <sheetFormatPr defaultColWidth="11.42578125" defaultRowHeight="12.75"/>
  <cols>
    <col min="1" max="1" width="2.85546875" style="20" bestFit="1" customWidth="1"/>
    <col min="2" max="2" width="5.5703125" style="21" bestFit="1" customWidth="1"/>
    <col min="3" max="3" width="16.28515625" style="22" customWidth="1"/>
    <col min="4" max="4" width="3.140625" style="22" hidden="1" customWidth="1"/>
    <col min="5" max="5" width="4.7109375" style="22" hidden="1" customWidth="1"/>
    <col min="6" max="6" width="5.7109375" style="23" hidden="1" customWidth="1"/>
    <col min="7" max="7" width="5.7109375" style="24" bestFit="1" customWidth="1"/>
    <col min="8" max="8" width="8" style="30" customWidth="1"/>
    <col min="9" max="9" width="4.5703125" style="20" bestFit="1" customWidth="1"/>
    <col min="10" max="10" width="5.85546875" style="25" hidden="1" customWidth="1"/>
    <col min="11" max="11" width="5.5703125" style="26" bestFit="1" customWidth="1"/>
    <col min="12" max="12" width="6.42578125" style="26" bestFit="1" customWidth="1"/>
    <col min="13" max="13" width="5.28515625" style="26" customWidth="1"/>
    <col min="14" max="14" width="6.42578125" style="21" bestFit="1" customWidth="1"/>
    <col min="15" max="15" width="5.5703125" style="10" hidden="1" customWidth="1"/>
    <col min="16" max="17" width="5.5703125" style="27" hidden="1" customWidth="1"/>
    <col min="18" max="18" width="5" style="28" hidden="1" customWidth="1"/>
    <col min="19" max="19" width="6.140625" style="34" bestFit="1" customWidth="1"/>
    <col min="20" max="20" width="7" style="13" hidden="1" customWidth="1"/>
    <col min="21" max="22" width="7" style="21" hidden="1" customWidth="1"/>
    <col min="23" max="23" width="6.140625" style="28" hidden="1" customWidth="1"/>
    <col min="24" max="24" width="7.140625" style="30" customWidth="1"/>
    <col min="25" max="25" width="7.140625" style="15" hidden="1" customWidth="1"/>
    <col min="26" max="27" width="7.28515625" style="21" hidden="1" customWidth="1"/>
    <col min="28" max="28" width="6" style="28" hidden="1" customWidth="1"/>
    <col min="29" max="29" width="7" style="31" bestFit="1" customWidth="1"/>
    <col min="30" max="30" width="5.85546875" style="32" hidden="1" customWidth="1"/>
    <col min="31" max="31" width="6.28515625" style="12" hidden="1" customWidth="1"/>
    <col min="32" max="33" width="6.28515625" style="21" hidden="1" customWidth="1"/>
    <col min="34" max="34" width="6" style="28" hidden="1" customWidth="1"/>
    <col min="35" max="35" width="7" style="31" bestFit="1" customWidth="1"/>
    <col min="36" max="36" width="6.28515625" style="33" hidden="1" customWidth="1"/>
    <col min="37" max="16384" width="11.42578125" style="17"/>
  </cols>
  <sheetData>
    <row r="1" spans="1:36">
      <c r="C1" s="37" t="s">
        <v>91</v>
      </c>
    </row>
    <row r="2" spans="1:36" s="5" customFormat="1">
      <c r="A2" s="5" t="s">
        <v>0</v>
      </c>
      <c r="B2" s="6" t="s">
        <v>1</v>
      </c>
      <c r="C2" s="7" t="s">
        <v>22</v>
      </c>
      <c r="D2" s="7" t="s">
        <v>2</v>
      </c>
      <c r="E2" s="7" t="s">
        <v>39</v>
      </c>
      <c r="F2" s="18" t="s">
        <v>21</v>
      </c>
      <c r="G2" s="14" t="s">
        <v>3</v>
      </c>
      <c r="H2" s="18" t="s">
        <v>34</v>
      </c>
      <c r="I2" s="5" t="s">
        <v>4</v>
      </c>
      <c r="J2" s="8" t="s">
        <v>5</v>
      </c>
      <c r="K2" s="9" t="s">
        <v>6</v>
      </c>
      <c r="L2" s="9" t="s">
        <v>35</v>
      </c>
      <c r="M2" s="9" t="s">
        <v>36</v>
      </c>
      <c r="N2" s="6" t="s">
        <v>7</v>
      </c>
      <c r="O2" s="10" t="s">
        <v>24</v>
      </c>
      <c r="P2" s="11" t="s">
        <v>25</v>
      </c>
      <c r="Q2" s="11" t="s">
        <v>26</v>
      </c>
      <c r="R2" s="19" t="s">
        <v>31</v>
      </c>
      <c r="S2" s="12" t="s">
        <v>27</v>
      </c>
      <c r="T2" s="13" t="s">
        <v>8</v>
      </c>
      <c r="U2" s="6" t="s">
        <v>9</v>
      </c>
      <c r="V2" s="6" t="s">
        <v>10</v>
      </c>
      <c r="W2" s="19" t="s">
        <v>28</v>
      </c>
      <c r="X2" s="14" t="s">
        <v>11</v>
      </c>
      <c r="Y2" s="15" t="s">
        <v>12</v>
      </c>
      <c r="Z2" s="6" t="s">
        <v>13</v>
      </c>
      <c r="AA2" s="6" t="s">
        <v>14</v>
      </c>
      <c r="AB2" s="19" t="s">
        <v>29</v>
      </c>
      <c r="AC2" s="16" t="s">
        <v>15</v>
      </c>
      <c r="AD2" s="10" t="s">
        <v>16</v>
      </c>
      <c r="AE2" s="12" t="s">
        <v>17</v>
      </c>
      <c r="AF2" s="6" t="s">
        <v>18</v>
      </c>
      <c r="AG2" s="6" t="s">
        <v>19</v>
      </c>
      <c r="AH2" s="19" t="s">
        <v>30</v>
      </c>
      <c r="AI2" s="16" t="s">
        <v>20</v>
      </c>
      <c r="AJ2" s="15" t="s">
        <v>23</v>
      </c>
    </row>
    <row r="3" spans="1:36">
      <c r="A3" s="20" t="s">
        <v>81</v>
      </c>
      <c r="B3" s="21">
        <v>242</v>
      </c>
      <c r="C3" s="22" t="s">
        <v>67</v>
      </c>
      <c r="D3" s="22" t="s">
        <v>42</v>
      </c>
      <c r="E3" s="22" t="s">
        <v>43</v>
      </c>
      <c r="F3" s="23">
        <f>VLOOKUP(+ROUND(G3,0),'BWT Co-eff'!A$2:B$402,2)</f>
        <v>1.1974</v>
      </c>
      <c r="G3" s="24">
        <v>223.8</v>
      </c>
      <c r="H3" s="35">
        <f>+N3/G3*F3</f>
        <v>8.8169864159964249</v>
      </c>
      <c r="I3" s="20" t="s">
        <v>68</v>
      </c>
      <c r="N3" s="21">
        <f>SUM(AJ3)*2.2046</f>
        <v>1647.9385</v>
      </c>
      <c r="O3" s="10">
        <v>67.5</v>
      </c>
      <c r="P3" s="27">
        <v>72.5</v>
      </c>
      <c r="Q3" s="27">
        <v>77.5</v>
      </c>
      <c r="S3" s="29">
        <f>MAX(O3:Q3)</f>
        <v>77.5</v>
      </c>
      <c r="T3" s="13">
        <v>220</v>
      </c>
      <c r="U3" s="21">
        <v>245</v>
      </c>
      <c r="V3" s="21">
        <v>262.5</v>
      </c>
      <c r="W3" s="28">
        <v>272.5</v>
      </c>
      <c r="X3" s="30">
        <f>MAX(V3,U3,T3)</f>
        <v>262.5</v>
      </c>
      <c r="Y3" s="15">
        <v>150</v>
      </c>
      <c r="Z3" s="21">
        <v>165</v>
      </c>
      <c r="AA3" s="21">
        <v>-182.5</v>
      </c>
      <c r="AC3" s="31">
        <f>MAX(AA3,Z3,Y3)</f>
        <v>165</v>
      </c>
      <c r="AD3" s="32">
        <f>SUM(S3+X3+AC3)</f>
        <v>505</v>
      </c>
      <c r="AE3" s="12">
        <v>220</v>
      </c>
      <c r="AF3" s="21">
        <v>237.5</v>
      </c>
      <c r="AG3" s="21">
        <v>242.5</v>
      </c>
      <c r="AH3" s="28">
        <v>250</v>
      </c>
      <c r="AI3" s="31">
        <f>MAX(AG3,AF3,AE3)</f>
        <v>242.5</v>
      </c>
      <c r="AJ3" s="33">
        <f>SUM(AD3+AI3)</f>
        <v>747.5</v>
      </c>
    </row>
    <row r="4" spans="1:36">
      <c r="A4" s="20" t="s">
        <v>81</v>
      </c>
      <c r="B4" s="21">
        <v>181</v>
      </c>
      <c r="C4" s="22" t="s">
        <v>69</v>
      </c>
      <c r="D4" s="22" t="s">
        <v>42</v>
      </c>
      <c r="E4" s="22" t="s">
        <v>43</v>
      </c>
      <c r="F4" s="23">
        <f>VLOOKUP(+ROUND(G4,0),'BWT Co-eff'!A$2:B$402,2)</f>
        <v>1.0728</v>
      </c>
      <c r="G4" s="24">
        <v>179.6</v>
      </c>
      <c r="H4" s="35">
        <f>+N4/G4*F4</f>
        <v>7.3744606503340755</v>
      </c>
      <c r="I4" s="20" t="s">
        <v>68</v>
      </c>
      <c r="N4" s="21">
        <f>SUM(AJ4)*2.2046</f>
        <v>1234.576</v>
      </c>
      <c r="O4" s="10">
        <v>50</v>
      </c>
      <c r="P4" s="27">
        <v>55</v>
      </c>
      <c r="Q4" s="27">
        <v>62.5</v>
      </c>
      <c r="S4" s="29">
        <f>MAX(O4:Q4)</f>
        <v>62.5</v>
      </c>
      <c r="T4" s="13">
        <v>150</v>
      </c>
      <c r="U4" s="21">
        <v>162.5</v>
      </c>
      <c r="V4" s="21">
        <v>170</v>
      </c>
      <c r="X4" s="30">
        <f>MAX(V4,U4,T4)</f>
        <v>170</v>
      </c>
      <c r="Y4" s="15">
        <v>110</v>
      </c>
      <c r="Z4" s="21">
        <v>120</v>
      </c>
      <c r="AA4" s="21">
        <v>122.5</v>
      </c>
      <c r="AC4" s="31">
        <f>MAX(AA4,Z4,Y4)</f>
        <v>122.5</v>
      </c>
      <c r="AD4" s="32">
        <f>SUM(S4+X4+AC4)</f>
        <v>355</v>
      </c>
      <c r="AE4" s="12">
        <v>175</v>
      </c>
      <c r="AF4" s="21">
        <v>192.5</v>
      </c>
      <c r="AG4" s="21">
        <v>205</v>
      </c>
      <c r="AI4" s="31">
        <f>MAX(AG4,AF4,AE4)</f>
        <v>205</v>
      </c>
      <c r="AJ4" s="33">
        <f>SUM(AD4+AI4)</f>
        <v>560</v>
      </c>
    </row>
    <row r="5" spans="1:36">
      <c r="A5" s="20" t="s">
        <v>81</v>
      </c>
      <c r="B5" s="21">
        <v>220</v>
      </c>
      <c r="C5" s="22" t="s">
        <v>63</v>
      </c>
      <c r="D5" s="22" t="s">
        <v>42</v>
      </c>
      <c r="E5" s="22" t="s">
        <v>43</v>
      </c>
      <c r="F5" s="23">
        <f>VLOOKUP(+ROUND(G5,0),'BWT Co-eff'!A$2:B$402,2)</f>
        <v>1.1520999999999999</v>
      </c>
      <c r="G5" s="24">
        <v>208</v>
      </c>
      <c r="H5" s="35">
        <f>+N5/G5*F5</f>
        <v>6.9908846411057697</v>
      </c>
      <c r="I5" s="20" t="s">
        <v>62</v>
      </c>
      <c r="N5" s="21">
        <f>SUM(AJ5)*2.2046</f>
        <v>1262.1335000000001</v>
      </c>
      <c r="O5" s="10">
        <v>55</v>
      </c>
      <c r="P5" s="27">
        <v>60</v>
      </c>
      <c r="Q5" s="27">
        <v>62.5</v>
      </c>
      <c r="S5" s="29">
        <f>MAX(O5:Q5)</f>
        <v>62.5</v>
      </c>
      <c r="T5" s="13">
        <v>150</v>
      </c>
      <c r="U5" s="21">
        <v>160</v>
      </c>
      <c r="V5" s="21">
        <v>165</v>
      </c>
      <c r="X5" s="30">
        <f>MAX(V5,U5,T5)</f>
        <v>165</v>
      </c>
      <c r="Y5" s="15">
        <v>107.5</v>
      </c>
      <c r="Z5" s="21">
        <v>110</v>
      </c>
      <c r="AA5" s="21">
        <v>-115</v>
      </c>
      <c r="AC5" s="31">
        <f>MAX(AA5,Z5,Y5)</f>
        <v>110</v>
      </c>
      <c r="AD5" s="32">
        <f>SUM(S5+X5+AC5)</f>
        <v>337.5</v>
      </c>
      <c r="AE5" s="12">
        <v>215</v>
      </c>
      <c r="AF5" s="21">
        <v>227.5</v>
      </c>
      <c r="AG5" s="21">
        <v>235</v>
      </c>
      <c r="AI5" s="31">
        <f>MAX(AG5,AF5,AE5)</f>
        <v>235</v>
      </c>
      <c r="AJ5" s="33">
        <f>SUM(AD5+AI5)</f>
        <v>572.5</v>
      </c>
    </row>
    <row r="6" spans="1:36">
      <c r="A6" s="20" t="s">
        <v>81</v>
      </c>
      <c r="B6" s="21">
        <v>148</v>
      </c>
      <c r="C6" s="22" t="s">
        <v>61</v>
      </c>
      <c r="D6" s="22" t="s">
        <v>42</v>
      </c>
      <c r="E6" s="22" t="s">
        <v>43</v>
      </c>
      <c r="F6" s="23">
        <f>VLOOKUP(+ROUND(G6,0),'BWT Co-eff'!A$2:B$402,2)</f>
        <v>0.97370000000000001</v>
      </c>
      <c r="G6" s="24">
        <v>144.80000000000001</v>
      </c>
      <c r="H6" s="35">
        <f>+N6/G6*F6</f>
        <v>5.8557632106353585</v>
      </c>
      <c r="I6" s="20" t="s">
        <v>62</v>
      </c>
      <c r="N6" s="21">
        <f>SUM(AJ6)*2.2046</f>
        <v>870.81700000000001</v>
      </c>
      <c r="O6" s="10">
        <v>42.5</v>
      </c>
      <c r="P6" s="27">
        <v>47.5</v>
      </c>
      <c r="Q6" s="27">
        <v>50</v>
      </c>
      <c r="S6" s="29">
        <f>MAX(O6:Q6)</f>
        <v>50</v>
      </c>
      <c r="T6" s="13">
        <v>102.5</v>
      </c>
      <c r="U6" s="21">
        <v>-110</v>
      </c>
      <c r="V6" s="21">
        <v>110</v>
      </c>
      <c r="X6" s="30">
        <f>MAX(V6,U6,T6)</f>
        <v>110</v>
      </c>
      <c r="Y6" s="15">
        <v>75</v>
      </c>
      <c r="Z6" s="21">
        <v>80</v>
      </c>
      <c r="AA6" s="21">
        <v>-82.5</v>
      </c>
      <c r="AC6" s="31">
        <f>MAX(AA6,Z6,Y6)</f>
        <v>80</v>
      </c>
      <c r="AD6" s="32">
        <f>SUM(S6+X6+AC6)</f>
        <v>240</v>
      </c>
      <c r="AE6" s="12">
        <v>137.5</v>
      </c>
      <c r="AF6" s="21">
        <v>147.5</v>
      </c>
      <c r="AG6" s="21">
        <v>155</v>
      </c>
      <c r="AI6" s="31">
        <f>MAX(AG6,AF6,AE6)</f>
        <v>155</v>
      </c>
      <c r="AJ6" s="33">
        <f>SUM(AD6+AI6)</f>
        <v>395</v>
      </c>
    </row>
    <row r="7" spans="1:36">
      <c r="H7" s="35"/>
      <c r="S7" s="29"/>
    </row>
    <row r="8" spans="1:36">
      <c r="C8" s="39" t="s">
        <v>90</v>
      </c>
      <c r="F8" s="23">
        <f>VLOOKUP(+ROUND(G8,0),'BWT Co-eff'!A$2:B$402,2)</f>
        <v>0.9</v>
      </c>
      <c r="H8" s="35" t="e">
        <f t="shared" ref="H8:H25" si="0">+N8/G8*F8</f>
        <v>#DIV/0!</v>
      </c>
      <c r="N8" s="21">
        <f t="shared" ref="N8:N25" si="1">SUM(AJ8)*2.2046</f>
        <v>0</v>
      </c>
      <c r="S8" s="29">
        <f t="shared" ref="S8:S25" si="2">MAX(O8:Q8)</f>
        <v>0</v>
      </c>
      <c r="X8" s="30">
        <f t="shared" ref="X8:X25" si="3">MAX(V8,U8,T8)</f>
        <v>0</v>
      </c>
      <c r="AC8" s="31">
        <f t="shared" ref="AC8:AC25" si="4">MAX(AA8,Z8,Y8)</f>
        <v>0</v>
      </c>
      <c r="AD8" s="32">
        <f t="shared" ref="AD8:AD25" si="5">SUM(S8+X8+AC8)</f>
        <v>0</v>
      </c>
      <c r="AI8" s="31">
        <f t="shared" ref="AI8:AI25" si="6">MAX(AG8,AF8,AE8)</f>
        <v>0</v>
      </c>
      <c r="AJ8" s="33">
        <f t="shared" ref="AJ8:AJ25" si="7">SUM(AD8+AI8)</f>
        <v>0</v>
      </c>
    </row>
    <row r="9" spans="1:36" s="5" customFormat="1">
      <c r="A9" s="5" t="s">
        <v>0</v>
      </c>
      <c r="B9" s="6" t="s">
        <v>1</v>
      </c>
      <c r="C9" s="7" t="s">
        <v>22</v>
      </c>
      <c r="D9" s="7" t="s">
        <v>2</v>
      </c>
      <c r="E9" s="7" t="s">
        <v>39</v>
      </c>
      <c r="F9" s="18" t="s">
        <v>21</v>
      </c>
      <c r="G9" s="14" t="s">
        <v>3</v>
      </c>
      <c r="H9" s="18" t="s">
        <v>34</v>
      </c>
      <c r="I9" s="5" t="s">
        <v>4</v>
      </c>
      <c r="J9" s="8" t="s">
        <v>5</v>
      </c>
      <c r="K9" s="9" t="s">
        <v>6</v>
      </c>
      <c r="L9" s="9" t="s">
        <v>35</v>
      </c>
      <c r="M9" s="9" t="s">
        <v>36</v>
      </c>
      <c r="N9" s="6" t="s">
        <v>7</v>
      </c>
      <c r="O9" s="10" t="s">
        <v>24</v>
      </c>
      <c r="P9" s="11" t="s">
        <v>25</v>
      </c>
      <c r="Q9" s="11" t="s">
        <v>26</v>
      </c>
      <c r="R9" s="19" t="s">
        <v>31</v>
      </c>
      <c r="S9" s="12" t="s">
        <v>27</v>
      </c>
      <c r="T9" s="13" t="s">
        <v>8</v>
      </c>
      <c r="U9" s="6" t="s">
        <v>9</v>
      </c>
      <c r="V9" s="6" t="s">
        <v>10</v>
      </c>
      <c r="W9" s="19" t="s">
        <v>28</v>
      </c>
      <c r="X9" s="14" t="s">
        <v>11</v>
      </c>
      <c r="Y9" s="15" t="s">
        <v>12</v>
      </c>
      <c r="Z9" s="6" t="s">
        <v>13</v>
      </c>
      <c r="AA9" s="6" t="s">
        <v>14</v>
      </c>
      <c r="AB9" s="19" t="s">
        <v>29</v>
      </c>
      <c r="AC9" s="16" t="s">
        <v>15</v>
      </c>
      <c r="AD9" s="10" t="s">
        <v>16</v>
      </c>
      <c r="AE9" s="12" t="s">
        <v>17</v>
      </c>
      <c r="AF9" s="6" t="s">
        <v>18</v>
      </c>
      <c r="AG9" s="6" t="s">
        <v>19</v>
      </c>
      <c r="AH9" s="19" t="s">
        <v>30</v>
      </c>
      <c r="AI9" s="16" t="s">
        <v>20</v>
      </c>
      <c r="AJ9" s="15" t="s">
        <v>23</v>
      </c>
    </row>
    <row r="10" spans="1:36">
      <c r="A10" s="20" t="s">
        <v>81</v>
      </c>
      <c r="B10" s="21">
        <v>242</v>
      </c>
      <c r="C10" s="22" t="s">
        <v>72</v>
      </c>
      <c r="D10" s="22" t="s">
        <v>42</v>
      </c>
      <c r="E10" s="22" t="s">
        <v>43</v>
      </c>
      <c r="F10" s="23">
        <f>VLOOKUP(+ROUND(G10,0),'BWT Co-eff'!A$2:B$402,2)</f>
        <v>1.2198</v>
      </c>
      <c r="G10" s="24">
        <v>232</v>
      </c>
      <c r="H10" s="35">
        <f t="shared" ref="H10:H19" si="8">+N10/G10*F10</f>
        <v>7.9110313021551724</v>
      </c>
      <c r="L10" s="26" t="s">
        <v>49</v>
      </c>
      <c r="N10" s="21">
        <f t="shared" ref="N10:N19" si="9">SUM(AJ10)*2.2046</f>
        <v>1504.6395</v>
      </c>
      <c r="S10" s="29">
        <f t="shared" ref="S10:S19" si="10">MAX(O10:Q10)</f>
        <v>0</v>
      </c>
      <c r="T10" s="13">
        <v>205</v>
      </c>
      <c r="U10" s="21">
        <v>217.5</v>
      </c>
      <c r="V10" s="21">
        <v>237.5</v>
      </c>
      <c r="X10" s="30">
        <f t="shared" ref="X10:X19" si="11">MAX(V10,U10,T10)</f>
        <v>237.5</v>
      </c>
      <c r="Y10" s="15">
        <v>187.5</v>
      </c>
      <c r="Z10" s="21">
        <v>192.5</v>
      </c>
      <c r="AA10" s="21">
        <v>200</v>
      </c>
      <c r="AC10" s="31">
        <f t="shared" ref="AC10:AC19" si="12">MAX(AA10,Z10,Y10)</f>
        <v>200</v>
      </c>
      <c r="AD10" s="32">
        <f t="shared" ref="AD10:AD19" si="13">SUM(S10+X10+AC10)</f>
        <v>437.5</v>
      </c>
      <c r="AE10" s="12">
        <v>227.5</v>
      </c>
      <c r="AF10" s="21">
        <v>237.5</v>
      </c>
      <c r="AG10" s="21">
        <v>245</v>
      </c>
      <c r="AI10" s="31">
        <f t="shared" ref="AI10:AI19" si="14">MAX(AG10,AF10,AE10)</f>
        <v>245</v>
      </c>
      <c r="AJ10" s="33">
        <f t="shared" ref="AJ10:AJ19" si="15">SUM(AD10+AI10)</f>
        <v>682.5</v>
      </c>
    </row>
    <row r="11" spans="1:36">
      <c r="A11" s="20" t="s">
        <v>81</v>
      </c>
      <c r="B11" s="21">
        <v>308</v>
      </c>
      <c r="C11" s="22" t="s">
        <v>45</v>
      </c>
      <c r="D11" s="22" t="s">
        <v>42</v>
      </c>
      <c r="E11" s="22" t="s">
        <v>43</v>
      </c>
      <c r="F11" s="23">
        <f>VLOOKUP(+ROUND(G11,0),'BWT Co-eff'!A$2:B$402,2)</f>
        <v>1.3877999999999999</v>
      </c>
      <c r="G11" s="24">
        <v>292</v>
      </c>
      <c r="H11" s="35">
        <f t="shared" si="8"/>
        <v>7.7536385999999995</v>
      </c>
      <c r="L11" s="26" t="s">
        <v>44</v>
      </c>
      <c r="N11" s="21">
        <f t="shared" si="9"/>
        <v>1631.404</v>
      </c>
      <c r="S11" s="29">
        <f t="shared" si="10"/>
        <v>0</v>
      </c>
      <c r="T11" s="13">
        <v>212.5</v>
      </c>
      <c r="U11" s="21">
        <v>230</v>
      </c>
      <c r="V11" s="21">
        <v>240</v>
      </c>
      <c r="X11" s="30">
        <f t="shared" si="11"/>
        <v>240</v>
      </c>
      <c r="Y11" s="15">
        <v>182.5</v>
      </c>
      <c r="Z11" s="21">
        <v>192.5</v>
      </c>
      <c r="AA11" s="21">
        <v>-200</v>
      </c>
      <c r="AC11" s="31">
        <f t="shared" si="12"/>
        <v>192.5</v>
      </c>
      <c r="AD11" s="32">
        <f t="shared" si="13"/>
        <v>432.5</v>
      </c>
      <c r="AE11" s="12">
        <v>272.5</v>
      </c>
      <c r="AF11" s="21">
        <v>307.5</v>
      </c>
      <c r="AG11" s="21">
        <v>-312.5</v>
      </c>
      <c r="AI11" s="31">
        <f t="shared" si="14"/>
        <v>307.5</v>
      </c>
      <c r="AJ11" s="33">
        <f t="shared" si="15"/>
        <v>740</v>
      </c>
    </row>
    <row r="12" spans="1:36">
      <c r="A12" s="20" t="s">
        <v>81</v>
      </c>
      <c r="B12" s="21">
        <v>275</v>
      </c>
      <c r="C12" s="22" t="s">
        <v>53</v>
      </c>
      <c r="D12" s="22" t="s">
        <v>42</v>
      </c>
      <c r="E12" s="22" t="s">
        <v>43</v>
      </c>
      <c r="F12" s="23">
        <f>VLOOKUP(+ROUND(G12,0),'BWT Co-eff'!A$2:B$402,2)</f>
        <v>1.2758</v>
      </c>
      <c r="G12" s="24">
        <v>252.4</v>
      </c>
      <c r="H12" s="35">
        <f t="shared" si="8"/>
        <v>7.4661696339144221</v>
      </c>
      <c r="L12" s="26" t="s">
        <v>38</v>
      </c>
      <c r="N12" s="21">
        <f t="shared" si="9"/>
        <v>1477.0820000000001</v>
      </c>
      <c r="S12" s="29">
        <f t="shared" si="10"/>
        <v>0</v>
      </c>
      <c r="T12" s="13">
        <v>212.5</v>
      </c>
      <c r="U12" s="21">
        <v>227.5</v>
      </c>
      <c r="V12" s="21">
        <v>237.5</v>
      </c>
      <c r="X12" s="30">
        <f t="shared" si="11"/>
        <v>237.5</v>
      </c>
      <c r="Y12" s="15">
        <v>150</v>
      </c>
      <c r="Z12" s="21">
        <v>165</v>
      </c>
      <c r="AA12" s="21">
        <v>175</v>
      </c>
      <c r="AC12" s="31">
        <f t="shared" si="12"/>
        <v>175</v>
      </c>
      <c r="AD12" s="32">
        <f t="shared" si="13"/>
        <v>412.5</v>
      </c>
      <c r="AE12" s="12">
        <v>235</v>
      </c>
      <c r="AF12" s="21">
        <v>247.5</v>
      </c>
      <c r="AG12" s="21">
        <v>257.5</v>
      </c>
      <c r="AI12" s="31">
        <f t="shared" si="14"/>
        <v>257.5</v>
      </c>
      <c r="AJ12" s="33">
        <f t="shared" si="15"/>
        <v>670</v>
      </c>
    </row>
    <row r="13" spans="1:36">
      <c r="A13" s="20" t="s">
        <v>81</v>
      </c>
      <c r="B13" s="21">
        <v>220</v>
      </c>
      <c r="C13" s="22" t="s">
        <v>63</v>
      </c>
      <c r="D13" s="22" t="s">
        <v>42</v>
      </c>
      <c r="E13" s="22" t="s">
        <v>43</v>
      </c>
      <c r="F13" s="23">
        <f>VLOOKUP(+ROUND(G13,0),'BWT Co-eff'!A$2:B$402,2)</f>
        <v>1.1520999999999999</v>
      </c>
      <c r="G13" s="24">
        <v>208</v>
      </c>
      <c r="H13" s="35">
        <f t="shared" si="8"/>
        <v>6.2276876278846149</v>
      </c>
      <c r="L13" s="26" t="s">
        <v>56</v>
      </c>
      <c r="N13" s="21">
        <f t="shared" si="9"/>
        <v>1124.346</v>
      </c>
      <c r="O13" s="10" t="s">
        <v>40</v>
      </c>
      <c r="S13" s="29">
        <f t="shared" si="10"/>
        <v>0</v>
      </c>
      <c r="T13" s="13">
        <v>150</v>
      </c>
      <c r="U13" s="21">
        <v>160</v>
      </c>
      <c r="V13" s="21">
        <v>165</v>
      </c>
      <c r="X13" s="30">
        <f t="shared" si="11"/>
        <v>165</v>
      </c>
      <c r="Y13" s="15">
        <v>107.5</v>
      </c>
      <c r="Z13" s="21">
        <v>110</v>
      </c>
      <c r="AA13" s="21">
        <v>-115</v>
      </c>
      <c r="AC13" s="31">
        <f t="shared" si="12"/>
        <v>110</v>
      </c>
      <c r="AD13" s="32">
        <f t="shared" si="13"/>
        <v>275</v>
      </c>
      <c r="AE13" s="12">
        <v>215</v>
      </c>
      <c r="AF13" s="21">
        <v>227.5</v>
      </c>
      <c r="AG13" s="21">
        <v>235</v>
      </c>
      <c r="AI13" s="31">
        <f t="shared" si="14"/>
        <v>235</v>
      </c>
      <c r="AJ13" s="33">
        <f t="shared" si="15"/>
        <v>510</v>
      </c>
    </row>
    <row r="14" spans="1:36">
      <c r="A14" s="20" t="s">
        <v>81</v>
      </c>
      <c r="B14" s="21">
        <v>220</v>
      </c>
      <c r="C14" s="22" t="s">
        <v>54</v>
      </c>
      <c r="D14" s="22" t="s">
        <v>42</v>
      </c>
      <c r="E14" s="22" t="s">
        <v>43</v>
      </c>
      <c r="F14" s="23">
        <f>VLOOKUP(+ROUND(G14,0),'BWT Co-eff'!A$2:B$402,2)</f>
        <v>1.1748000000000001</v>
      </c>
      <c r="G14" s="24">
        <v>216.4</v>
      </c>
      <c r="H14" s="35">
        <f t="shared" si="8"/>
        <v>6.0440474140480598</v>
      </c>
      <c r="L14" s="26" t="s">
        <v>49</v>
      </c>
      <c r="N14" s="21">
        <f t="shared" si="9"/>
        <v>1113.3230000000001</v>
      </c>
      <c r="S14" s="29">
        <f t="shared" si="10"/>
        <v>0</v>
      </c>
      <c r="T14" s="13">
        <v>165</v>
      </c>
      <c r="U14" s="21">
        <v>167.5</v>
      </c>
      <c r="V14" s="21">
        <v>172.5</v>
      </c>
      <c r="X14" s="30">
        <f t="shared" si="11"/>
        <v>172.5</v>
      </c>
      <c r="Y14" s="15">
        <v>140</v>
      </c>
      <c r="Z14" s="21">
        <v>142.5</v>
      </c>
      <c r="AA14" s="21">
        <v>-145</v>
      </c>
      <c r="AC14" s="31">
        <f t="shared" si="12"/>
        <v>142.5</v>
      </c>
      <c r="AD14" s="32">
        <f t="shared" si="13"/>
        <v>315</v>
      </c>
      <c r="AE14" s="12">
        <v>182.5</v>
      </c>
      <c r="AF14" s="21">
        <v>185</v>
      </c>
      <c r="AG14" s="21">
        <v>190</v>
      </c>
      <c r="AI14" s="31">
        <f t="shared" si="14"/>
        <v>190</v>
      </c>
      <c r="AJ14" s="33">
        <f t="shared" si="15"/>
        <v>505</v>
      </c>
    </row>
    <row r="15" spans="1:36">
      <c r="A15" s="20" t="s">
        <v>81</v>
      </c>
      <c r="B15" s="21">
        <v>220</v>
      </c>
      <c r="C15" s="22" t="s">
        <v>51</v>
      </c>
      <c r="D15" s="22" t="s">
        <v>42</v>
      </c>
      <c r="E15" s="22" t="s">
        <v>43</v>
      </c>
      <c r="F15" s="23">
        <f>VLOOKUP(+ROUND(G15,0),'BWT Co-eff'!A$2:B$402,2)</f>
        <v>1.155</v>
      </c>
      <c r="G15" s="24">
        <v>209.2</v>
      </c>
      <c r="H15" s="35">
        <f t="shared" si="8"/>
        <v>5.9336882767686436</v>
      </c>
      <c r="L15" s="26" t="s">
        <v>37</v>
      </c>
      <c r="N15" s="21">
        <f t="shared" si="9"/>
        <v>1074.7425000000001</v>
      </c>
      <c r="S15" s="29">
        <f t="shared" si="10"/>
        <v>0</v>
      </c>
      <c r="T15" s="13">
        <v>152.5</v>
      </c>
      <c r="U15" s="21">
        <v>160</v>
      </c>
      <c r="V15" s="21">
        <v>-165</v>
      </c>
      <c r="X15" s="30">
        <f t="shared" si="11"/>
        <v>160</v>
      </c>
      <c r="Y15" s="15">
        <v>110</v>
      </c>
      <c r="Z15" s="21">
        <v>115</v>
      </c>
      <c r="AA15" s="21">
        <v>-120</v>
      </c>
      <c r="AC15" s="31">
        <f t="shared" si="12"/>
        <v>115</v>
      </c>
      <c r="AD15" s="32">
        <f t="shared" si="13"/>
        <v>275</v>
      </c>
      <c r="AE15" s="12">
        <v>200</v>
      </c>
      <c r="AF15" s="21">
        <v>212.5</v>
      </c>
      <c r="AG15" s="21">
        <v>-215</v>
      </c>
      <c r="AI15" s="31">
        <f t="shared" si="14"/>
        <v>212.5</v>
      </c>
      <c r="AJ15" s="33">
        <f t="shared" si="15"/>
        <v>487.5</v>
      </c>
    </row>
    <row r="16" spans="1:36">
      <c r="A16" s="20" t="s">
        <v>81</v>
      </c>
      <c r="B16" s="21">
        <v>242</v>
      </c>
      <c r="C16" s="22" t="s">
        <v>41</v>
      </c>
      <c r="D16" s="22" t="s">
        <v>42</v>
      </c>
      <c r="E16" s="22" t="s">
        <v>43</v>
      </c>
      <c r="F16" s="23">
        <f>VLOOKUP(+ROUND(G16,0),'BWT Co-eff'!A$2:B$402,2)</f>
        <v>1.2338</v>
      </c>
      <c r="G16" s="24">
        <v>237.2</v>
      </c>
      <c r="H16" s="35">
        <f t="shared" si="8"/>
        <v>5.5902921437605402</v>
      </c>
      <c r="L16" s="26" t="s">
        <v>44</v>
      </c>
      <c r="N16" s="21">
        <f t="shared" si="9"/>
        <v>1074.7425000000001</v>
      </c>
      <c r="S16" s="29">
        <f t="shared" si="10"/>
        <v>0</v>
      </c>
      <c r="T16" s="13">
        <v>165</v>
      </c>
      <c r="U16" s="21">
        <v>175</v>
      </c>
      <c r="V16" s="21">
        <v>182.5</v>
      </c>
      <c r="X16" s="30">
        <f t="shared" si="11"/>
        <v>182.5</v>
      </c>
      <c r="Y16" s="15">
        <v>110</v>
      </c>
      <c r="Z16" s="21">
        <v>117.5</v>
      </c>
      <c r="AA16" s="21">
        <v>122.5</v>
      </c>
      <c r="AC16" s="31">
        <f t="shared" si="12"/>
        <v>122.5</v>
      </c>
      <c r="AD16" s="32">
        <f t="shared" si="13"/>
        <v>305</v>
      </c>
      <c r="AE16" s="12">
        <v>165</v>
      </c>
      <c r="AF16" s="21">
        <v>175</v>
      </c>
      <c r="AG16" s="21">
        <v>182.5</v>
      </c>
      <c r="AI16" s="31">
        <f t="shared" si="14"/>
        <v>182.5</v>
      </c>
      <c r="AJ16" s="33">
        <f t="shared" si="15"/>
        <v>487.5</v>
      </c>
    </row>
    <row r="17" spans="1:36">
      <c r="A17" s="20" t="s">
        <v>81</v>
      </c>
      <c r="B17" s="21">
        <v>165</v>
      </c>
      <c r="C17" s="22" t="s">
        <v>57</v>
      </c>
      <c r="D17" s="22" t="s">
        <v>42</v>
      </c>
      <c r="E17" s="22" t="s">
        <v>58</v>
      </c>
      <c r="F17" s="23">
        <f>VLOOKUP(+ROUND(G17,0),'BWT Co-eff'!A$2:B$402,2)</f>
        <v>1.0133000000000001</v>
      </c>
      <c r="G17" s="24">
        <v>159.4</v>
      </c>
      <c r="H17" s="35">
        <f t="shared" si="8"/>
        <v>3.8890409501254712</v>
      </c>
      <c r="L17" s="26" t="s">
        <v>59</v>
      </c>
      <c r="N17" s="21">
        <f t="shared" si="9"/>
        <v>611.77650000000006</v>
      </c>
      <c r="S17" s="29">
        <f t="shared" si="10"/>
        <v>0</v>
      </c>
      <c r="T17" s="13">
        <v>102.5</v>
      </c>
      <c r="U17" s="21">
        <v>112.5</v>
      </c>
      <c r="V17" s="21">
        <v>-117.5</v>
      </c>
      <c r="X17" s="30">
        <f t="shared" si="11"/>
        <v>112.5</v>
      </c>
      <c r="Y17" s="15">
        <v>57.5</v>
      </c>
      <c r="Z17" s="21">
        <v>62.5</v>
      </c>
      <c r="AA17" s="21">
        <v>-65</v>
      </c>
      <c r="AC17" s="31">
        <f t="shared" si="12"/>
        <v>62.5</v>
      </c>
      <c r="AD17" s="32">
        <f t="shared" si="13"/>
        <v>175</v>
      </c>
      <c r="AE17" s="12">
        <v>85</v>
      </c>
      <c r="AF17" s="21">
        <v>92.5</v>
      </c>
      <c r="AG17" s="21">
        <v>102.5</v>
      </c>
      <c r="AI17" s="31">
        <f t="shared" si="14"/>
        <v>102.5</v>
      </c>
      <c r="AJ17" s="33">
        <f t="shared" si="15"/>
        <v>277.5</v>
      </c>
    </row>
    <row r="18" spans="1:36">
      <c r="A18" s="20" t="s">
        <v>76</v>
      </c>
      <c r="B18" s="21">
        <v>242</v>
      </c>
      <c r="C18" s="22" t="s">
        <v>52</v>
      </c>
      <c r="D18" s="22" t="s">
        <v>42</v>
      </c>
      <c r="E18" s="22" t="s">
        <v>43</v>
      </c>
      <c r="F18" s="23">
        <f>VLOOKUP(+ROUND(G18,0),'BWT Co-eff'!A$2:B$402,2)</f>
        <v>1.2310000000000001</v>
      </c>
      <c r="G18" s="24">
        <v>235.6</v>
      </c>
      <c r="H18" s="35">
        <f t="shared" si="8"/>
        <v>-2.9085327101018681</v>
      </c>
      <c r="L18" s="26" t="s">
        <v>38</v>
      </c>
      <c r="N18" s="21">
        <f t="shared" si="9"/>
        <v>-556.66150000000005</v>
      </c>
      <c r="S18" s="29">
        <f t="shared" si="10"/>
        <v>0</v>
      </c>
      <c r="T18" s="13">
        <v>-252.5</v>
      </c>
      <c r="U18" s="21">
        <v>-265</v>
      </c>
      <c r="V18" s="21">
        <v>-265</v>
      </c>
      <c r="X18" s="30">
        <f t="shared" si="11"/>
        <v>-252.5</v>
      </c>
      <c r="Y18" s="15" t="s">
        <v>40</v>
      </c>
      <c r="AC18" s="31">
        <f t="shared" si="12"/>
        <v>0</v>
      </c>
      <c r="AD18" s="32">
        <f t="shared" si="13"/>
        <v>-252.5</v>
      </c>
      <c r="AE18" s="12" t="s">
        <v>40</v>
      </c>
      <c r="AI18" s="31">
        <f t="shared" si="14"/>
        <v>0</v>
      </c>
      <c r="AJ18" s="33">
        <f t="shared" si="15"/>
        <v>-252.5</v>
      </c>
    </row>
    <row r="19" spans="1:36">
      <c r="A19" s="20" t="s">
        <v>76</v>
      </c>
      <c r="B19" s="21">
        <v>242</v>
      </c>
      <c r="C19" s="22" t="s">
        <v>52</v>
      </c>
      <c r="D19" s="22" t="s">
        <v>42</v>
      </c>
      <c r="E19" s="22" t="s">
        <v>43</v>
      </c>
      <c r="F19" s="23">
        <f>VLOOKUP(+ROUND(G19,0),'BWT Co-eff'!A$2:B$402,2)</f>
        <v>1.2310000000000001</v>
      </c>
      <c r="G19" s="24">
        <v>235.6</v>
      </c>
      <c r="H19" s="35">
        <f t="shared" si="8"/>
        <v>-2.9085327101018681</v>
      </c>
      <c r="L19" s="26" t="s">
        <v>37</v>
      </c>
      <c r="N19" s="21">
        <f t="shared" si="9"/>
        <v>-556.66150000000005</v>
      </c>
      <c r="S19" s="29">
        <f t="shared" si="10"/>
        <v>0</v>
      </c>
      <c r="T19" s="13">
        <v>-252.5</v>
      </c>
      <c r="U19" s="21">
        <v>-265</v>
      </c>
      <c r="V19" s="21">
        <v>-265</v>
      </c>
      <c r="X19" s="30">
        <f t="shared" si="11"/>
        <v>-252.5</v>
      </c>
      <c r="Y19" s="15" t="s">
        <v>40</v>
      </c>
      <c r="AC19" s="31">
        <f t="shared" si="12"/>
        <v>0</v>
      </c>
      <c r="AD19" s="32">
        <f t="shared" si="13"/>
        <v>-252.5</v>
      </c>
      <c r="AE19" s="12" t="s">
        <v>40</v>
      </c>
      <c r="AI19" s="31">
        <f t="shared" si="14"/>
        <v>0</v>
      </c>
      <c r="AJ19" s="33">
        <f t="shared" si="15"/>
        <v>-252.5</v>
      </c>
    </row>
    <row r="20" spans="1:36">
      <c r="H20" s="35"/>
      <c r="S20" s="29"/>
    </row>
    <row r="21" spans="1:36">
      <c r="C21" s="37" t="s">
        <v>89</v>
      </c>
      <c r="F21" s="23" t="s">
        <v>40</v>
      </c>
      <c r="H21" s="35" t="s">
        <v>40</v>
      </c>
      <c r="N21" s="21" t="s">
        <v>40</v>
      </c>
      <c r="S21" s="29" t="s">
        <v>40</v>
      </c>
      <c r="X21" s="30" t="s">
        <v>40</v>
      </c>
      <c r="AC21" s="31" t="s">
        <v>40</v>
      </c>
      <c r="AD21" s="32" t="s">
        <v>40</v>
      </c>
      <c r="AI21" s="31" t="s">
        <v>40</v>
      </c>
      <c r="AJ21" s="33" t="s">
        <v>40</v>
      </c>
    </row>
    <row r="22" spans="1:36" s="5" customFormat="1">
      <c r="A22" s="5" t="s">
        <v>0</v>
      </c>
      <c r="B22" s="6" t="s">
        <v>1</v>
      </c>
      <c r="C22" s="7" t="s">
        <v>22</v>
      </c>
      <c r="D22" s="7" t="s">
        <v>2</v>
      </c>
      <c r="E22" s="7" t="s">
        <v>39</v>
      </c>
      <c r="F22" s="18" t="s">
        <v>21</v>
      </c>
      <c r="G22" s="14" t="s">
        <v>3</v>
      </c>
      <c r="H22" s="18" t="s">
        <v>34</v>
      </c>
      <c r="I22" s="5" t="s">
        <v>4</v>
      </c>
      <c r="J22" s="8" t="s">
        <v>5</v>
      </c>
      <c r="K22" s="9" t="s">
        <v>6</v>
      </c>
      <c r="L22" s="9" t="s">
        <v>35</v>
      </c>
      <c r="M22" s="9" t="s">
        <v>36</v>
      </c>
      <c r="N22" s="6" t="s">
        <v>7</v>
      </c>
      <c r="O22" s="10" t="s">
        <v>24</v>
      </c>
      <c r="P22" s="11" t="s">
        <v>25</v>
      </c>
      <c r="Q22" s="11" t="s">
        <v>26</v>
      </c>
      <c r="R22" s="19" t="s">
        <v>31</v>
      </c>
      <c r="S22" s="12" t="s">
        <v>27</v>
      </c>
      <c r="T22" s="13" t="s">
        <v>8</v>
      </c>
      <c r="U22" s="6" t="s">
        <v>9</v>
      </c>
      <c r="V22" s="6" t="s">
        <v>10</v>
      </c>
      <c r="W22" s="19" t="s">
        <v>28</v>
      </c>
      <c r="X22" s="14" t="s">
        <v>11</v>
      </c>
      <c r="Y22" s="15" t="s">
        <v>12</v>
      </c>
      <c r="Z22" s="6" t="s">
        <v>13</v>
      </c>
      <c r="AA22" s="6" t="s">
        <v>14</v>
      </c>
      <c r="AB22" s="19" t="s">
        <v>29</v>
      </c>
      <c r="AC22" s="16" t="s">
        <v>15</v>
      </c>
      <c r="AD22" s="10" t="s">
        <v>16</v>
      </c>
      <c r="AE22" s="12" t="s">
        <v>17</v>
      </c>
      <c r="AF22" s="6" t="s">
        <v>18</v>
      </c>
      <c r="AG22" s="6" t="s">
        <v>19</v>
      </c>
      <c r="AH22" s="19" t="s">
        <v>30</v>
      </c>
      <c r="AI22" s="16" t="s">
        <v>20</v>
      </c>
      <c r="AJ22" s="15" t="s">
        <v>23</v>
      </c>
    </row>
    <row r="23" spans="1:36">
      <c r="A23" s="20" t="s">
        <v>81</v>
      </c>
      <c r="B23" s="21">
        <v>181</v>
      </c>
      <c r="C23" s="22" t="s">
        <v>55</v>
      </c>
      <c r="D23" s="22" t="s">
        <v>42</v>
      </c>
      <c r="E23" s="22" t="s">
        <v>43</v>
      </c>
      <c r="F23" s="23">
        <f>VLOOKUP(+ROUND(G23,0),'BWT Co-eff'!A$2:B$402,2)</f>
        <v>1.0416000000000001</v>
      </c>
      <c r="G23" s="24">
        <v>169.2</v>
      </c>
      <c r="H23" s="35">
        <f t="shared" si="0"/>
        <v>5.7000636595744689</v>
      </c>
      <c r="I23" s="36" t="s">
        <v>56</v>
      </c>
      <c r="N23" s="21">
        <f t="shared" si="1"/>
        <v>925.93200000000002</v>
      </c>
      <c r="S23" s="29">
        <f t="shared" si="2"/>
        <v>0</v>
      </c>
      <c r="T23" s="13">
        <v>175</v>
      </c>
      <c r="U23" s="21">
        <v>-177.5</v>
      </c>
      <c r="V23" s="21">
        <v>-177.5</v>
      </c>
      <c r="X23" s="30">
        <f t="shared" si="3"/>
        <v>175</v>
      </c>
      <c r="Y23" s="15">
        <v>-57.5</v>
      </c>
      <c r="Z23" s="21">
        <v>57.5</v>
      </c>
      <c r="AA23" s="21">
        <v>-62.5</v>
      </c>
      <c r="AC23" s="31">
        <f t="shared" si="4"/>
        <v>57.5</v>
      </c>
      <c r="AD23" s="32">
        <f t="shared" si="5"/>
        <v>232.5</v>
      </c>
      <c r="AE23" s="12">
        <v>182.5</v>
      </c>
      <c r="AF23" s="21">
        <v>187.5</v>
      </c>
      <c r="AG23" s="21">
        <v>-192.5</v>
      </c>
      <c r="AI23" s="31">
        <f t="shared" si="6"/>
        <v>187.5</v>
      </c>
      <c r="AJ23" s="33">
        <f t="shared" si="7"/>
        <v>420</v>
      </c>
    </row>
    <row r="24" spans="1:36">
      <c r="A24" s="20" t="s">
        <v>76</v>
      </c>
      <c r="B24" s="21">
        <v>181</v>
      </c>
      <c r="C24" s="22" t="s">
        <v>60</v>
      </c>
      <c r="D24" s="22" t="s">
        <v>42</v>
      </c>
      <c r="E24" s="22" t="s">
        <v>43</v>
      </c>
      <c r="F24" s="23">
        <f>VLOOKUP(+ROUND(G24,0),'BWT Co-eff'!A$2:B$402,2)</f>
        <v>1.0728</v>
      </c>
      <c r="G24" s="24">
        <v>180</v>
      </c>
      <c r="H24" s="35">
        <f t="shared" si="0"/>
        <v>-2.6607317400000001</v>
      </c>
      <c r="I24" s="36" t="s">
        <v>44</v>
      </c>
      <c r="N24" s="21">
        <f t="shared" si="1"/>
        <v>-446.43150000000003</v>
      </c>
      <c r="S24" s="29">
        <f t="shared" si="2"/>
        <v>0</v>
      </c>
      <c r="T24" s="13">
        <v>-202.5</v>
      </c>
      <c r="U24" s="21">
        <v>-215</v>
      </c>
      <c r="V24" s="21">
        <v>-215</v>
      </c>
      <c r="X24" s="30">
        <f t="shared" si="3"/>
        <v>-202.5</v>
      </c>
      <c r="Y24" s="15" t="s">
        <v>40</v>
      </c>
      <c r="Z24" s="21" t="s">
        <v>40</v>
      </c>
      <c r="AA24" s="21" t="s">
        <v>40</v>
      </c>
      <c r="AC24" s="31">
        <f t="shared" si="4"/>
        <v>0</v>
      </c>
      <c r="AD24" s="32">
        <f t="shared" si="5"/>
        <v>-202.5</v>
      </c>
      <c r="AE24" s="12" t="s">
        <v>40</v>
      </c>
      <c r="AI24" s="31">
        <f t="shared" si="6"/>
        <v>0</v>
      </c>
      <c r="AJ24" s="33">
        <f t="shared" si="7"/>
        <v>-202.5</v>
      </c>
    </row>
    <row r="25" spans="1:36">
      <c r="A25" s="20" t="s">
        <v>76</v>
      </c>
      <c r="B25" s="21">
        <v>242</v>
      </c>
      <c r="C25" s="22" t="s">
        <v>73</v>
      </c>
      <c r="D25" s="22" t="s">
        <v>42</v>
      </c>
      <c r="E25" s="22" t="s">
        <v>43</v>
      </c>
      <c r="F25" s="23">
        <f>VLOOKUP(+ROUND(G25,0),'BWT Co-eff'!A$2:B$402,2)</f>
        <v>1.2422</v>
      </c>
      <c r="G25" s="24">
        <v>239.6</v>
      </c>
      <c r="H25" s="35">
        <f t="shared" si="0"/>
        <v>-2.8859971423205346</v>
      </c>
      <c r="I25" s="36" t="s">
        <v>74</v>
      </c>
      <c r="N25" s="21">
        <f t="shared" si="1"/>
        <v>-556.66150000000005</v>
      </c>
      <c r="S25" s="29">
        <f t="shared" si="2"/>
        <v>0</v>
      </c>
      <c r="T25" s="13">
        <v>-252.5</v>
      </c>
      <c r="U25" s="21">
        <v>-265</v>
      </c>
      <c r="V25" s="21">
        <v>-272.5</v>
      </c>
      <c r="X25" s="30">
        <f t="shared" si="3"/>
        <v>-252.5</v>
      </c>
      <c r="Y25" s="15" t="s">
        <v>40</v>
      </c>
      <c r="AC25" s="31">
        <f t="shared" si="4"/>
        <v>0</v>
      </c>
      <c r="AD25" s="32">
        <f t="shared" si="5"/>
        <v>-252.5</v>
      </c>
      <c r="AE25" s="12" t="s">
        <v>40</v>
      </c>
      <c r="AI25" s="31">
        <f t="shared" si="6"/>
        <v>0</v>
      </c>
      <c r="AJ25" s="33">
        <f t="shared" si="7"/>
        <v>-252.5</v>
      </c>
    </row>
    <row r="26" spans="1:36">
      <c r="H26" s="35"/>
      <c r="S26" s="29"/>
    </row>
    <row r="27" spans="1:36">
      <c r="C27" s="39" t="s">
        <v>88</v>
      </c>
      <c r="F27" s="23" t="s">
        <v>40</v>
      </c>
      <c r="H27" s="35" t="s">
        <v>40</v>
      </c>
      <c r="N27" s="21" t="s">
        <v>40</v>
      </c>
      <c r="S27" s="29" t="s">
        <v>40</v>
      </c>
      <c r="X27" s="30" t="s">
        <v>40</v>
      </c>
      <c r="AC27" s="31" t="s">
        <v>40</v>
      </c>
      <c r="AD27" s="32" t="s">
        <v>40</v>
      </c>
      <c r="AI27" s="31" t="s">
        <v>40</v>
      </c>
      <c r="AJ27" s="33" t="s">
        <v>40</v>
      </c>
    </row>
    <row r="28" spans="1:36" s="5" customFormat="1">
      <c r="A28" s="5" t="s">
        <v>0</v>
      </c>
      <c r="B28" s="6" t="s">
        <v>1</v>
      </c>
      <c r="C28" s="7" t="s">
        <v>22</v>
      </c>
      <c r="D28" s="7" t="s">
        <v>2</v>
      </c>
      <c r="E28" s="7" t="s">
        <v>39</v>
      </c>
      <c r="F28" s="18" t="s">
        <v>21</v>
      </c>
      <c r="G28" s="14" t="s">
        <v>3</v>
      </c>
      <c r="H28" s="18" t="s">
        <v>34</v>
      </c>
      <c r="I28" s="5" t="s">
        <v>4</v>
      </c>
      <c r="J28" s="8" t="s">
        <v>5</v>
      </c>
      <c r="K28" s="9" t="s">
        <v>6</v>
      </c>
      <c r="L28" s="9" t="s">
        <v>35</v>
      </c>
      <c r="M28" s="9" t="s">
        <v>36</v>
      </c>
      <c r="N28" s="6" t="s">
        <v>7</v>
      </c>
      <c r="O28" s="10" t="s">
        <v>24</v>
      </c>
      <c r="P28" s="11" t="s">
        <v>25</v>
      </c>
      <c r="Q28" s="11" t="s">
        <v>26</v>
      </c>
      <c r="R28" s="19" t="s">
        <v>31</v>
      </c>
      <c r="S28" s="12" t="s">
        <v>27</v>
      </c>
      <c r="T28" s="13" t="s">
        <v>8</v>
      </c>
      <c r="U28" s="6" t="s">
        <v>9</v>
      </c>
      <c r="V28" s="6" t="s">
        <v>10</v>
      </c>
      <c r="W28" s="19" t="s">
        <v>28</v>
      </c>
      <c r="X28" s="14" t="s">
        <v>11</v>
      </c>
      <c r="Y28" s="15" t="s">
        <v>12</v>
      </c>
      <c r="Z28" s="6" t="s">
        <v>13</v>
      </c>
      <c r="AA28" s="6" t="s">
        <v>14</v>
      </c>
      <c r="AB28" s="19" t="s">
        <v>29</v>
      </c>
      <c r="AC28" s="16" t="s">
        <v>15</v>
      </c>
      <c r="AD28" s="10" t="s">
        <v>16</v>
      </c>
      <c r="AE28" s="12" t="s">
        <v>17</v>
      </c>
      <c r="AF28" s="6" t="s">
        <v>18</v>
      </c>
      <c r="AG28" s="6" t="s">
        <v>19</v>
      </c>
      <c r="AH28" s="19" t="s">
        <v>30</v>
      </c>
      <c r="AI28" s="16" t="s">
        <v>20</v>
      </c>
      <c r="AJ28" s="15" t="s">
        <v>23</v>
      </c>
    </row>
    <row r="29" spans="1:36">
      <c r="A29" s="20" t="s">
        <v>81</v>
      </c>
      <c r="B29" s="21">
        <v>242</v>
      </c>
      <c r="C29" s="22" t="s">
        <v>52</v>
      </c>
      <c r="D29" s="22" t="s">
        <v>42</v>
      </c>
      <c r="E29" s="22" t="s">
        <v>43</v>
      </c>
      <c r="F29" s="23">
        <f>VLOOKUP(+ROUND(G29,0),'BWT Co-eff'!A$2:B$402,2)</f>
        <v>1.2310000000000001</v>
      </c>
      <c r="G29" s="24">
        <v>235.6</v>
      </c>
      <c r="H29" s="35">
        <f t="shared" ref="H29:H39" si="16">+N29/G29*F29</f>
        <v>4.9243474596774197</v>
      </c>
      <c r="L29" s="26" t="s">
        <v>40</v>
      </c>
      <c r="M29" s="26" t="s">
        <v>37</v>
      </c>
      <c r="N29" s="21">
        <f t="shared" ref="N29:N39" si="17">SUM(AJ29)*2.2046</f>
        <v>942.4665</v>
      </c>
      <c r="S29" s="29">
        <f t="shared" ref="S29:S39" si="18">MAX(O29:Q29)</f>
        <v>0</v>
      </c>
      <c r="T29" s="13" t="s">
        <v>40</v>
      </c>
      <c r="U29" s="21" t="s">
        <v>40</v>
      </c>
      <c r="V29" s="21" t="s">
        <v>40</v>
      </c>
      <c r="X29" s="30">
        <f t="shared" ref="X29:X39" si="19">MAX(V29,U29,T29)</f>
        <v>0</v>
      </c>
      <c r="Y29" s="15">
        <v>145</v>
      </c>
      <c r="Z29" s="21">
        <v>152.5</v>
      </c>
      <c r="AA29" s="21">
        <v>-157.5</v>
      </c>
      <c r="AC29" s="31">
        <f t="shared" ref="AC29:AC39" si="20">MAX(AA29,Z29,Y29)</f>
        <v>152.5</v>
      </c>
      <c r="AD29" s="32">
        <f t="shared" ref="AD29:AD39" si="21">SUM(S29+X29+AC29)</f>
        <v>152.5</v>
      </c>
      <c r="AE29" s="12">
        <v>260</v>
      </c>
      <c r="AF29" s="21">
        <v>275</v>
      </c>
      <c r="AG29" s="21">
        <v>-282.5</v>
      </c>
      <c r="AI29" s="31">
        <f t="shared" ref="AI29:AI39" si="22">MAX(AG29,AF29,AE29)</f>
        <v>275</v>
      </c>
      <c r="AJ29" s="33">
        <f t="shared" ref="AJ29:AJ39" si="23">SUM(AD29+AI29)</f>
        <v>427.5</v>
      </c>
    </row>
    <row r="30" spans="1:36">
      <c r="A30" s="20" t="s">
        <v>81</v>
      </c>
      <c r="B30" s="21">
        <v>275</v>
      </c>
      <c r="C30" s="22" t="s">
        <v>53</v>
      </c>
      <c r="D30" s="22" t="s">
        <v>42</v>
      </c>
      <c r="E30" s="22" t="s">
        <v>43</v>
      </c>
      <c r="F30" s="23">
        <f>VLOOKUP(+ROUND(G30,0),'BWT Co-eff'!A$2:B$402,2)</f>
        <v>1.2758</v>
      </c>
      <c r="G30" s="24">
        <v>252.4</v>
      </c>
      <c r="H30" s="35">
        <f t="shared" si="16"/>
        <v>4.8195796517432647</v>
      </c>
      <c r="L30" s="26" t="s">
        <v>40</v>
      </c>
      <c r="M30" s="26" t="s">
        <v>38</v>
      </c>
      <c r="N30" s="21">
        <f t="shared" si="17"/>
        <v>953.48950000000002</v>
      </c>
      <c r="S30" s="29">
        <f t="shared" si="18"/>
        <v>0</v>
      </c>
      <c r="T30" s="13" t="s">
        <v>40</v>
      </c>
      <c r="X30" s="30">
        <f t="shared" si="19"/>
        <v>0</v>
      </c>
      <c r="Y30" s="15">
        <v>150</v>
      </c>
      <c r="Z30" s="21">
        <v>165</v>
      </c>
      <c r="AA30" s="21">
        <v>175</v>
      </c>
      <c r="AC30" s="31">
        <f t="shared" si="20"/>
        <v>175</v>
      </c>
      <c r="AD30" s="32">
        <f t="shared" si="21"/>
        <v>175</v>
      </c>
      <c r="AE30" s="12">
        <v>235</v>
      </c>
      <c r="AF30" s="21">
        <v>247.5</v>
      </c>
      <c r="AG30" s="21">
        <v>257.5</v>
      </c>
      <c r="AI30" s="31">
        <f t="shared" si="22"/>
        <v>257.5</v>
      </c>
      <c r="AJ30" s="33">
        <f t="shared" si="23"/>
        <v>432.5</v>
      </c>
    </row>
    <row r="31" spans="1:36">
      <c r="A31" s="20" t="s">
        <v>81</v>
      </c>
      <c r="B31" s="21">
        <v>198</v>
      </c>
      <c r="C31" s="22" t="s">
        <v>66</v>
      </c>
      <c r="D31" s="22" t="s">
        <v>42</v>
      </c>
      <c r="E31" s="22" t="s">
        <v>43</v>
      </c>
      <c r="F31" s="23">
        <f>VLOOKUP(+ROUND(G31,0),'BWT Co-eff'!A$2:B$402,2)</f>
        <v>1.0898000000000001</v>
      </c>
      <c r="G31" s="24">
        <v>186.4</v>
      </c>
      <c r="H31" s="35">
        <f t="shared" si="16"/>
        <v>4.5434925466738205</v>
      </c>
      <c r="M31" s="26" t="s">
        <v>38</v>
      </c>
      <c r="N31" s="21">
        <f t="shared" si="17"/>
        <v>777.12150000000008</v>
      </c>
      <c r="S31" s="29">
        <f t="shared" si="18"/>
        <v>0</v>
      </c>
      <c r="X31" s="30">
        <f t="shared" si="19"/>
        <v>0</v>
      </c>
      <c r="Y31" s="15">
        <v>130</v>
      </c>
      <c r="Z31" s="21">
        <v>140</v>
      </c>
      <c r="AA31" s="21">
        <v>147.5</v>
      </c>
      <c r="AC31" s="31">
        <f t="shared" si="20"/>
        <v>147.5</v>
      </c>
      <c r="AD31" s="32">
        <f t="shared" si="21"/>
        <v>147.5</v>
      </c>
      <c r="AE31" s="12">
        <v>175</v>
      </c>
      <c r="AF31" s="21">
        <v>192.5</v>
      </c>
      <c r="AG31" s="21">
        <v>205</v>
      </c>
      <c r="AI31" s="31">
        <f t="shared" si="22"/>
        <v>205</v>
      </c>
      <c r="AJ31" s="33">
        <f t="shared" si="23"/>
        <v>352.5</v>
      </c>
    </row>
    <row r="32" spans="1:36">
      <c r="A32" s="20" t="s">
        <v>81</v>
      </c>
      <c r="B32" s="21">
        <v>220</v>
      </c>
      <c r="C32" s="22" t="s">
        <v>63</v>
      </c>
      <c r="D32" s="22" t="s">
        <v>42</v>
      </c>
      <c r="E32" s="22" t="s">
        <v>43</v>
      </c>
      <c r="F32" s="23">
        <f>VLOOKUP(+ROUND(G32,0),'BWT Co-eff'!A$2:B$402,2)</f>
        <v>1.1520999999999999</v>
      </c>
      <c r="G32" s="24">
        <v>208</v>
      </c>
      <c r="H32" s="35">
        <f t="shared" si="16"/>
        <v>4.212847512980769</v>
      </c>
      <c r="M32" s="26" t="s">
        <v>56</v>
      </c>
      <c r="N32" s="21">
        <f t="shared" si="17"/>
        <v>760.58699999999999</v>
      </c>
      <c r="O32" s="10" t="s">
        <v>40</v>
      </c>
      <c r="S32" s="29">
        <f t="shared" si="18"/>
        <v>0</v>
      </c>
      <c r="T32" s="13" t="s">
        <v>40</v>
      </c>
      <c r="X32" s="30">
        <f t="shared" si="19"/>
        <v>0</v>
      </c>
      <c r="Y32" s="15">
        <v>107.5</v>
      </c>
      <c r="Z32" s="21">
        <v>110</v>
      </c>
      <c r="AA32" s="21">
        <v>-115</v>
      </c>
      <c r="AC32" s="31">
        <f t="shared" si="20"/>
        <v>110</v>
      </c>
      <c r="AD32" s="32">
        <f t="shared" si="21"/>
        <v>110</v>
      </c>
      <c r="AE32" s="12">
        <v>215</v>
      </c>
      <c r="AF32" s="21">
        <v>227.5</v>
      </c>
      <c r="AG32" s="21">
        <v>235</v>
      </c>
      <c r="AI32" s="31">
        <f t="shared" si="22"/>
        <v>235</v>
      </c>
      <c r="AJ32" s="33">
        <f t="shared" si="23"/>
        <v>345</v>
      </c>
    </row>
    <row r="33" spans="1:36">
      <c r="A33" s="20" t="s">
        <v>81</v>
      </c>
      <c r="B33" s="21">
        <v>220</v>
      </c>
      <c r="C33" s="22" t="s">
        <v>75</v>
      </c>
      <c r="D33" s="22" t="s">
        <v>42</v>
      </c>
      <c r="E33" s="22" t="s">
        <v>43</v>
      </c>
      <c r="F33" s="23">
        <f>VLOOKUP(+ROUND(G33,0),'BWT Co-eff'!A$2:B$402,2)</f>
        <v>1.1351</v>
      </c>
      <c r="G33" s="24">
        <v>201.6</v>
      </c>
      <c r="H33" s="35">
        <f t="shared" si="16"/>
        <v>3.8790325210813492</v>
      </c>
      <c r="K33" s="26" t="s">
        <v>40</v>
      </c>
      <c r="M33" s="26" t="s">
        <v>80</v>
      </c>
      <c r="N33" s="21">
        <f t="shared" si="17"/>
        <v>688.9375</v>
      </c>
      <c r="O33" s="10" t="s">
        <v>40</v>
      </c>
      <c r="P33" s="27" t="s">
        <v>40</v>
      </c>
      <c r="Q33" s="27" t="s">
        <v>40</v>
      </c>
      <c r="S33" s="29">
        <f t="shared" si="18"/>
        <v>0</v>
      </c>
      <c r="X33" s="30">
        <f t="shared" si="19"/>
        <v>0</v>
      </c>
      <c r="Y33" s="15">
        <v>117.5</v>
      </c>
      <c r="Z33" s="21">
        <v>122.5</v>
      </c>
      <c r="AA33" s="21">
        <v>-127.5</v>
      </c>
      <c r="AC33" s="31">
        <f t="shared" si="20"/>
        <v>122.5</v>
      </c>
      <c r="AD33" s="32">
        <f t="shared" si="21"/>
        <v>122.5</v>
      </c>
      <c r="AE33" s="12">
        <v>177.5</v>
      </c>
      <c r="AF33" s="21">
        <v>190</v>
      </c>
      <c r="AG33" s="21" t="s">
        <v>79</v>
      </c>
      <c r="AI33" s="31">
        <f t="shared" si="22"/>
        <v>190</v>
      </c>
      <c r="AJ33" s="33">
        <f t="shared" ref="AJ33" si="24">SUM(AD33+AI33)</f>
        <v>312.5</v>
      </c>
    </row>
    <row r="34" spans="1:36">
      <c r="A34" s="20" t="s">
        <v>81</v>
      </c>
      <c r="B34" s="21">
        <v>132</v>
      </c>
      <c r="C34" s="22" t="s">
        <v>46</v>
      </c>
      <c r="D34" s="22" t="s">
        <v>42</v>
      </c>
      <c r="E34" s="22" t="s">
        <v>43</v>
      </c>
      <c r="F34" s="23">
        <f>VLOOKUP(+ROUND(G34,0),'BWT Co-eff'!A$2:B$402,2)</f>
        <v>0.94530000000000003</v>
      </c>
      <c r="G34" s="24">
        <v>135.4</v>
      </c>
      <c r="H34" s="35">
        <f t="shared" si="16"/>
        <v>1.9624155720088627</v>
      </c>
      <c r="M34" s="26" t="s">
        <v>47</v>
      </c>
      <c r="N34" s="21">
        <f t="shared" si="17"/>
        <v>281.0865</v>
      </c>
      <c r="S34" s="29">
        <f t="shared" si="18"/>
        <v>0</v>
      </c>
      <c r="X34" s="30">
        <f t="shared" si="19"/>
        <v>0</v>
      </c>
      <c r="Y34" s="15">
        <v>27.5</v>
      </c>
      <c r="Z34" s="21">
        <v>32.5</v>
      </c>
      <c r="AA34" s="21">
        <v>37.5</v>
      </c>
      <c r="AC34" s="31">
        <f t="shared" si="20"/>
        <v>37.5</v>
      </c>
      <c r="AD34" s="32">
        <f t="shared" si="21"/>
        <v>37.5</v>
      </c>
      <c r="AE34" s="12">
        <v>80</v>
      </c>
      <c r="AF34" s="21">
        <v>87.5</v>
      </c>
      <c r="AG34" s="21">
        <v>90</v>
      </c>
      <c r="AI34" s="31">
        <f t="shared" si="22"/>
        <v>90</v>
      </c>
      <c r="AJ34" s="33">
        <f t="shared" si="23"/>
        <v>127.5</v>
      </c>
    </row>
    <row r="35" spans="1:36">
      <c r="H35" s="35"/>
      <c r="S35" s="29"/>
    </row>
    <row r="36" spans="1:36">
      <c r="C36" s="37" t="s">
        <v>82</v>
      </c>
      <c r="H36" s="35"/>
      <c r="S36" s="29"/>
    </row>
    <row r="37" spans="1:36" s="5" customFormat="1">
      <c r="A37" s="5" t="s">
        <v>0</v>
      </c>
      <c r="B37" s="6" t="s">
        <v>1</v>
      </c>
      <c r="C37" s="7" t="s">
        <v>22</v>
      </c>
      <c r="D37" s="7" t="s">
        <v>2</v>
      </c>
      <c r="E37" s="7" t="s">
        <v>39</v>
      </c>
      <c r="F37" s="18" t="s">
        <v>21</v>
      </c>
      <c r="G37" s="14" t="s">
        <v>3</v>
      </c>
      <c r="H37" s="18" t="s">
        <v>34</v>
      </c>
      <c r="I37" s="5" t="s">
        <v>4</v>
      </c>
      <c r="J37" s="8" t="s">
        <v>5</v>
      </c>
      <c r="K37" s="9" t="s">
        <v>6</v>
      </c>
      <c r="L37" s="9" t="s">
        <v>35</v>
      </c>
      <c r="M37" s="9" t="s">
        <v>36</v>
      </c>
      <c r="N37" s="6" t="s">
        <v>7</v>
      </c>
      <c r="O37" s="10" t="s">
        <v>24</v>
      </c>
      <c r="P37" s="11" t="s">
        <v>25</v>
      </c>
      <c r="Q37" s="11" t="s">
        <v>26</v>
      </c>
      <c r="R37" s="19" t="s">
        <v>31</v>
      </c>
      <c r="S37" s="12" t="s">
        <v>27</v>
      </c>
      <c r="T37" s="13" t="s">
        <v>8</v>
      </c>
      <c r="U37" s="6" t="s">
        <v>9</v>
      </c>
      <c r="V37" s="6" t="s">
        <v>10</v>
      </c>
      <c r="W37" s="19" t="s">
        <v>28</v>
      </c>
      <c r="X37" s="14" t="s">
        <v>11</v>
      </c>
      <c r="Y37" s="15" t="s">
        <v>12</v>
      </c>
      <c r="Z37" s="6" t="s">
        <v>13</v>
      </c>
      <c r="AA37" s="6" t="s">
        <v>14</v>
      </c>
      <c r="AB37" s="19" t="s">
        <v>29</v>
      </c>
      <c r="AC37" s="16" t="s">
        <v>15</v>
      </c>
      <c r="AD37" s="10" t="s">
        <v>16</v>
      </c>
      <c r="AE37" s="12" t="s">
        <v>17</v>
      </c>
      <c r="AF37" s="6" t="s">
        <v>18</v>
      </c>
      <c r="AG37" s="6" t="s">
        <v>19</v>
      </c>
      <c r="AH37" s="19" t="s">
        <v>30</v>
      </c>
      <c r="AI37" s="16" t="s">
        <v>20</v>
      </c>
      <c r="AJ37" s="15" t="s">
        <v>23</v>
      </c>
    </row>
    <row r="38" spans="1:36">
      <c r="A38" s="20" t="s">
        <v>81</v>
      </c>
      <c r="B38" s="21">
        <v>181</v>
      </c>
      <c r="C38" s="22" t="s">
        <v>60</v>
      </c>
      <c r="D38" s="22" t="s">
        <v>42</v>
      </c>
      <c r="E38" s="22" t="s">
        <v>43</v>
      </c>
      <c r="F38" s="23">
        <f>VLOOKUP(+ROUND(G38,0),'BWT Co-eff'!A$2:B$402,2)</f>
        <v>1.0728</v>
      </c>
      <c r="G38" s="24">
        <v>180</v>
      </c>
      <c r="H38" s="35">
        <f>+N38/G38*F38</f>
        <v>5.2886149400000004</v>
      </c>
      <c r="I38" s="20" t="s">
        <v>40</v>
      </c>
      <c r="M38" s="36" t="s">
        <v>44</v>
      </c>
      <c r="N38" s="21">
        <f>SUM(AJ38)*2.2046</f>
        <v>887.3515000000001</v>
      </c>
      <c r="S38" s="29">
        <f>MAX(O38:Q38)</f>
        <v>0</v>
      </c>
      <c r="T38" s="13" t="s">
        <v>40</v>
      </c>
      <c r="U38" s="21" t="s">
        <v>40</v>
      </c>
      <c r="V38" s="21" t="s">
        <v>40</v>
      </c>
      <c r="X38" s="30">
        <f>MAX(V38,U38,T38)</f>
        <v>0</v>
      </c>
      <c r="Y38" s="15">
        <v>142.5</v>
      </c>
      <c r="Z38" s="21">
        <v>-152.5</v>
      </c>
      <c r="AA38" s="21">
        <v>-152.5</v>
      </c>
      <c r="AC38" s="31">
        <f>MAX(AA38,Z38,Y38)</f>
        <v>142.5</v>
      </c>
      <c r="AD38" s="32">
        <f>SUM(S38+X38+AC38)</f>
        <v>142.5</v>
      </c>
      <c r="AE38" s="12">
        <v>247.5</v>
      </c>
      <c r="AF38" s="21">
        <v>260</v>
      </c>
      <c r="AG38" s="21">
        <v>-272.5</v>
      </c>
      <c r="AI38" s="31">
        <f>MAX(AG38,AF38,AE38)</f>
        <v>260</v>
      </c>
      <c r="AJ38" s="33">
        <f>SUM(AD38+AI38)</f>
        <v>402.5</v>
      </c>
    </row>
    <row r="39" spans="1:36">
      <c r="A39" s="20" t="s">
        <v>76</v>
      </c>
      <c r="B39" s="21">
        <v>242</v>
      </c>
      <c r="C39" s="22" t="s">
        <v>73</v>
      </c>
      <c r="D39" s="22" t="s">
        <v>42</v>
      </c>
      <c r="E39" s="22" t="s">
        <v>43</v>
      </c>
      <c r="F39" s="23">
        <f>VLOOKUP(+ROUND(G39,0),'BWT Co-eff'!A$2:B$402,2)</f>
        <v>1.2422</v>
      </c>
      <c r="G39" s="24">
        <v>239.6</v>
      </c>
      <c r="H39" s="35">
        <f t="shared" si="16"/>
        <v>-2.4573837053422372</v>
      </c>
      <c r="I39" s="20" t="s">
        <v>40</v>
      </c>
      <c r="M39" s="36" t="s">
        <v>74</v>
      </c>
      <c r="N39" s="21">
        <f t="shared" si="17"/>
        <v>-473.98900000000003</v>
      </c>
      <c r="S39" s="29">
        <f t="shared" si="18"/>
        <v>0</v>
      </c>
      <c r="T39" s="13" t="s">
        <v>40</v>
      </c>
      <c r="U39" s="21" t="s">
        <v>40</v>
      </c>
      <c r="V39" s="21" t="s">
        <v>40</v>
      </c>
      <c r="X39" s="30">
        <f t="shared" si="19"/>
        <v>0</v>
      </c>
      <c r="Y39" s="15">
        <v>-215</v>
      </c>
      <c r="Z39" s="21">
        <v>-227.5</v>
      </c>
      <c r="AC39" s="31">
        <f t="shared" si="20"/>
        <v>-215</v>
      </c>
      <c r="AD39" s="32">
        <f t="shared" si="21"/>
        <v>-215</v>
      </c>
      <c r="AE39" s="12" t="s">
        <v>40</v>
      </c>
      <c r="AI39" s="31">
        <f t="shared" si="22"/>
        <v>0</v>
      </c>
      <c r="AJ39" s="33">
        <f t="shared" si="23"/>
        <v>-215</v>
      </c>
    </row>
    <row r="40" spans="1:36">
      <c r="H40" s="35"/>
      <c r="M40" s="36"/>
      <c r="S40" s="29"/>
    </row>
    <row r="41" spans="1:36">
      <c r="C41" s="38" t="s">
        <v>87</v>
      </c>
      <c r="H41" s="35"/>
      <c r="S41" s="29"/>
    </row>
    <row r="42" spans="1:36" s="5" customFormat="1">
      <c r="A42" s="5" t="s">
        <v>0</v>
      </c>
      <c r="B42" s="6" t="s">
        <v>1</v>
      </c>
      <c r="C42" s="7" t="s">
        <v>22</v>
      </c>
      <c r="D42" s="7" t="s">
        <v>2</v>
      </c>
      <c r="E42" s="7" t="s">
        <v>39</v>
      </c>
      <c r="F42" s="18" t="s">
        <v>21</v>
      </c>
      <c r="G42" s="14" t="s">
        <v>3</v>
      </c>
      <c r="H42" s="18" t="s">
        <v>34</v>
      </c>
      <c r="I42" s="5" t="s">
        <v>4</v>
      </c>
      <c r="J42" s="8" t="s">
        <v>5</v>
      </c>
      <c r="K42" s="9" t="s">
        <v>6</v>
      </c>
      <c r="L42" s="9" t="s">
        <v>35</v>
      </c>
      <c r="M42" s="9" t="s">
        <v>36</v>
      </c>
      <c r="N42" s="6" t="s">
        <v>7</v>
      </c>
      <c r="O42" s="10" t="s">
        <v>24</v>
      </c>
      <c r="P42" s="11" t="s">
        <v>25</v>
      </c>
      <c r="Q42" s="11" t="s">
        <v>26</v>
      </c>
      <c r="R42" s="19" t="s">
        <v>31</v>
      </c>
      <c r="S42" s="12" t="s">
        <v>27</v>
      </c>
      <c r="T42" s="13" t="s">
        <v>8</v>
      </c>
      <c r="U42" s="6" t="s">
        <v>9</v>
      </c>
      <c r="V42" s="6" t="s">
        <v>10</v>
      </c>
      <c r="W42" s="19" t="s">
        <v>28</v>
      </c>
      <c r="X42" s="14" t="s">
        <v>11</v>
      </c>
      <c r="Y42" s="15" t="s">
        <v>12</v>
      </c>
      <c r="Z42" s="6" t="s">
        <v>13</v>
      </c>
      <c r="AA42" s="6" t="s">
        <v>14</v>
      </c>
      <c r="AB42" s="19" t="s">
        <v>29</v>
      </c>
      <c r="AC42" s="16" t="s">
        <v>15</v>
      </c>
      <c r="AD42" s="10" t="s">
        <v>16</v>
      </c>
      <c r="AE42" s="12" t="s">
        <v>17</v>
      </c>
      <c r="AF42" s="6" t="s">
        <v>18</v>
      </c>
      <c r="AG42" s="6" t="s">
        <v>19</v>
      </c>
      <c r="AH42" s="19" t="s">
        <v>30</v>
      </c>
      <c r="AI42" s="16" t="s">
        <v>20</v>
      </c>
      <c r="AJ42" s="15" t="s">
        <v>23</v>
      </c>
    </row>
    <row r="43" spans="1:36">
      <c r="A43" s="20" t="s">
        <v>81</v>
      </c>
      <c r="B43" s="21">
        <v>220</v>
      </c>
      <c r="C43" s="22" t="s">
        <v>70</v>
      </c>
      <c r="D43" s="22" t="s">
        <v>42</v>
      </c>
      <c r="E43" s="22" t="s">
        <v>43</v>
      </c>
      <c r="F43" s="23">
        <f>VLOOKUP(+ROUND(G43,0),'BWT Co-eff'!A$2:B$402,2)</f>
        <v>1.1860999999999999</v>
      </c>
      <c r="G43" s="24">
        <v>219.6</v>
      </c>
      <c r="H43" s="35">
        <f t="shared" ref="H43" si="25">+N43/G43*F43</f>
        <v>4.1199777630236794</v>
      </c>
      <c r="K43" s="26" t="s">
        <v>71</v>
      </c>
      <c r="N43" s="21">
        <f t="shared" ref="N43" si="26">SUM(AJ43)*2.2046</f>
        <v>762.79160000000002</v>
      </c>
      <c r="O43" s="10">
        <v>50</v>
      </c>
      <c r="P43" s="27">
        <v>57.5</v>
      </c>
      <c r="Q43" s="27">
        <v>60</v>
      </c>
      <c r="S43" s="29">
        <f t="shared" ref="S43" si="27">MAX(O43:Q43)</f>
        <v>60</v>
      </c>
      <c r="X43" s="30">
        <f t="shared" ref="X43" si="28">MAX(V43,U43,T43)</f>
        <v>0</v>
      </c>
      <c r="Y43" s="15">
        <v>90</v>
      </c>
      <c r="Z43" s="21">
        <v>95</v>
      </c>
      <c r="AA43" s="21">
        <v>97.5</v>
      </c>
      <c r="AC43" s="31">
        <f t="shared" ref="AC43" si="29">MAX(AA43,Z43,Y43)</f>
        <v>97.5</v>
      </c>
      <c r="AD43" s="32">
        <f t="shared" ref="AD43" si="30">SUM(S43+X43+AC43)</f>
        <v>157.5</v>
      </c>
      <c r="AE43" s="12">
        <v>180</v>
      </c>
      <c r="AF43" s="21">
        <v>188.5</v>
      </c>
      <c r="AG43" s="21" t="s">
        <v>79</v>
      </c>
      <c r="AI43" s="31">
        <f t="shared" ref="AI43" si="31">MAX(AG43,AF43,AE43)</f>
        <v>188.5</v>
      </c>
      <c r="AJ43" s="33">
        <f t="shared" ref="AJ43" si="32">SUM(AD43+AI43)</f>
        <v>346</v>
      </c>
    </row>
    <row r="44" spans="1:36">
      <c r="A44" s="20" t="s">
        <v>81</v>
      </c>
      <c r="B44" s="21">
        <v>220</v>
      </c>
      <c r="C44" s="22" t="s">
        <v>75</v>
      </c>
      <c r="D44" s="22" t="s">
        <v>42</v>
      </c>
      <c r="E44" s="22" t="s">
        <v>43</v>
      </c>
      <c r="F44" s="23">
        <f>VLOOKUP(+ROUND(G44,0),'BWT Co-eff'!A$2:B$402,2)</f>
        <v>1.1351</v>
      </c>
      <c r="G44" s="24">
        <v>201.6</v>
      </c>
      <c r="H44" s="35">
        <f t="shared" ref="H44:H46" si="33">+N44/G44*F44</f>
        <v>4.6548390252976191</v>
      </c>
      <c r="K44" s="26" t="s">
        <v>80</v>
      </c>
      <c r="N44" s="21">
        <f t="shared" ref="N44:N46" si="34">SUM(AJ44)*2.2046</f>
        <v>826.72500000000002</v>
      </c>
      <c r="O44" s="10">
        <v>55</v>
      </c>
      <c r="P44" s="27">
        <v>62.5</v>
      </c>
      <c r="Q44" s="27">
        <v>-67.5</v>
      </c>
      <c r="S44" s="29">
        <f t="shared" ref="S44:S46" si="35">MAX(O44:Q44)</f>
        <v>62.5</v>
      </c>
      <c r="X44" s="30">
        <f t="shared" ref="X44:X46" si="36">MAX(V44,U44,T44)</f>
        <v>0</v>
      </c>
      <c r="Y44" s="15">
        <v>117.5</v>
      </c>
      <c r="Z44" s="21">
        <v>122.5</v>
      </c>
      <c r="AA44" s="21">
        <v>-127.5</v>
      </c>
      <c r="AC44" s="31">
        <f t="shared" ref="AC44:AC46" si="37">MAX(AA44,Z44,Y44)</f>
        <v>122.5</v>
      </c>
      <c r="AD44" s="32">
        <f t="shared" ref="AD44:AD46" si="38">SUM(S44+X44+AC44)</f>
        <v>185</v>
      </c>
      <c r="AE44" s="12">
        <v>177.5</v>
      </c>
      <c r="AF44" s="21">
        <v>190</v>
      </c>
      <c r="AG44" s="21" t="s">
        <v>79</v>
      </c>
      <c r="AI44" s="31">
        <f t="shared" ref="AI44:AI48" si="39">MAX(AG44,AF44,AE44)</f>
        <v>190</v>
      </c>
      <c r="AJ44" s="33">
        <f t="shared" ref="AJ44:AJ48" si="40">SUM(AD44+AI44)</f>
        <v>375</v>
      </c>
    </row>
    <row r="45" spans="1:36">
      <c r="A45" s="20" t="s">
        <v>81</v>
      </c>
      <c r="B45" s="21">
        <v>220</v>
      </c>
      <c r="C45" s="22" t="s">
        <v>63</v>
      </c>
      <c r="D45" s="22" t="s">
        <v>42</v>
      </c>
      <c r="E45" s="22" t="s">
        <v>43</v>
      </c>
      <c r="F45" s="23">
        <f>VLOOKUP(+ROUND(G45,0),'BWT Co-eff'!A$2:B$402,2)</f>
        <v>1.1520999999999999</v>
      </c>
      <c r="G45" s="24">
        <v>208</v>
      </c>
      <c r="H45" s="35">
        <f t="shared" si="33"/>
        <v>4.9760445262019228</v>
      </c>
      <c r="K45" s="26" t="s">
        <v>56</v>
      </c>
      <c r="N45" s="21">
        <f t="shared" si="34"/>
        <v>898.37450000000001</v>
      </c>
      <c r="O45" s="10">
        <v>55</v>
      </c>
      <c r="P45" s="27">
        <v>60</v>
      </c>
      <c r="Q45" s="27">
        <v>62.5</v>
      </c>
      <c r="S45" s="29">
        <f t="shared" si="35"/>
        <v>62.5</v>
      </c>
      <c r="T45" s="13" t="s">
        <v>40</v>
      </c>
      <c r="X45" s="30">
        <f t="shared" si="36"/>
        <v>0</v>
      </c>
      <c r="Y45" s="15">
        <v>107.5</v>
      </c>
      <c r="Z45" s="21">
        <v>110</v>
      </c>
      <c r="AA45" s="21">
        <v>-115</v>
      </c>
      <c r="AC45" s="31">
        <f t="shared" si="37"/>
        <v>110</v>
      </c>
      <c r="AD45" s="32">
        <f t="shared" si="38"/>
        <v>172.5</v>
      </c>
      <c r="AE45" s="12">
        <v>215</v>
      </c>
      <c r="AF45" s="21">
        <v>227.5</v>
      </c>
      <c r="AG45" s="21">
        <v>235</v>
      </c>
      <c r="AI45" s="31">
        <f t="shared" si="39"/>
        <v>235</v>
      </c>
      <c r="AJ45" s="33">
        <f t="shared" si="40"/>
        <v>407.5</v>
      </c>
    </row>
    <row r="46" spans="1:36">
      <c r="A46" s="20" t="s">
        <v>81</v>
      </c>
      <c r="B46" s="21">
        <v>148</v>
      </c>
      <c r="C46" s="22" t="s">
        <v>77</v>
      </c>
      <c r="D46" s="22" t="s">
        <v>42</v>
      </c>
      <c r="E46" s="22" t="s">
        <v>43</v>
      </c>
      <c r="F46" s="23">
        <f>VLOOKUP(+ROUND(G46,0),'BWT Co-eff'!A$2:B$402,2)</f>
        <v>0.9708</v>
      </c>
      <c r="G46" s="24">
        <v>144.19999999999999</v>
      </c>
      <c r="H46" s="35">
        <f t="shared" si="33"/>
        <v>5.4173534895977813</v>
      </c>
      <c r="K46" s="26" t="s">
        <v>44</v>
      </c>
      <c r="N46" s="21">
        <f t="shared" si="34"/>
        <v>804.67900000000009</v>
      </c>
      <c r="O46" s="10">
        <v>52.5</v>
      </c>
      <c r="P46" s="27">
        <v>60</v>
      </c>
      <c r="Q46" s="27">
        <v>65</v>
      </c>
      <c r="S46" s="29">
        <f t="shared" si="35"/>
        <v>65</v>
      </c>
      <c r="X46" s="30">
        <f t="shared" si="36"/>
        <v>0</v>
      </c>
      <c r="Y46" s="15">
        <v>115</v>
      </c>
      <c r="Z46" s="21">
        <v>-120</v>
      </c>
      <c r="AA46" s="21">
        <v>120</v>
      </c>
      <c r="AC46" s="31">
        <f t="shared" si="37"/>
        <v>120</v>
      </c>
      <c r="AD46" s="32">
        <f t="shared" si="38"/>
        <v>185</v>
      </c>
      <c r="AE46" s="12">
        <v>175</v>
      </c>
      <c r="AF46" s="21">
        <v>180</v>
      </c>
      <c r="AG46" s="21">
        <v>-190</v>
      </c>
      <c r="AI46" s="31">
        <f t="shared" si="39"/>
        <v>180</v>
      </c>
      <c r="AJ46" s="33">
        <f t="shared" si="40"/>
        <v>365</v>
      </c>
    </row>
    <row r="47" spans="1:36">
      <c r="H47" s="35"/>
      <c r="S47" s="29"/>
    </row>
    <row r="48" spans="1:36">
      <c r="C48" s="37" t="s">
        <v>83</v>
      </c>
      <c r="F48" s="23" t="s">
        <v>40</v>
      </c>
      <c r="H48" s="35" t="s">
        <v>40</v>
      </c>
      <c r="N48" s="21" t="s">
        <v>40</v>
      </c>
      <c r="S48" s="29" t="s">
        <v>40</v>
      </c>
      <c r="X48" s="30" t="s">
        <v>40</v>
      </c>
      <c r="AC48" s="31" t="s">
        <v>40</v>
      </c>
      <c r="AD48" s="32" t="s">
        <v>40</v>
      </c>
      <c r="AI48" s="31">
        <f t="shared" si="39"/>
        <v>0</v>
      </c>
      <c r="AJ48" s="33" t="e">
        <f t="shared" si="40"/>
        <v>#VALUE!</v>
      </c>
    </row>
    <row r="49" spans="1:36" s="5" customFormat="1">
      <c r="A49" s="5" t="s">
        <v>0</v>
      </c>
      <c r="B49" s="6" t="s">
        <v>1</v>
      </c>
      <c r="C49" s="7" t="s">
        <v>22</v>
      </c>
      <c r="D49" s="7" t="s">
        <v>2</v>
      </c>
      <c r="E49" s="7" t="s">
        <v>39</v>
      </c>
      <c r="F49" s="18" t="s">
        <v>21</v>
      </c>
      <c r="G49" s="14" t="s">
        <v>3</v>
      </c>
      <c r="H49" s="18" t="s">
        <v>34</v>
      </c>
      <c r="I49" s="5" t="s">
        <v>4</v>
      </c>
      <c r="J49" s="8" t="s">
        <v>5</v>
      </c>
      <c r="K49" s="9" t="s">
        <v>6</v>
      </c>
      <c r="L49" s="9" t="s">
        <v>35</v>
      </c>
      <c r="M49" s="9" t="s">
        <v>36</v>
      </c>
      <c r="N49" s="6" t="s">
        <v>7</v>
      </c>
      <c r="O49" s="10" t="s">
        <v>24</v>
      </c>
      <c r="P49" s="11" t="s">
        <v>25</v>
      </c>
      <c r="Q49" s="11" t="s">
        <v>26</v>
      </c>
      <c r="R49" s="19" t="s">
        <v>31</v>
      </c>
      <c r="S49" s="12" t="s">
        <v>27</v>
      </c>
      <c r="T49" s="13" t="s">
        <v>8</v>
      </c>
      <c r="U49" s="6" t="s">
        <v>9</v>
      </c>
      <c r="V49" s="6" t="s">
        <v>10</v>
      </c>
      <c r="W49" s="19" t="s">
        <v>28</v>
      </c>
      <c r="X49" s="14" t="s">
        <v>11</v>
      </c>
      <c r="Y49" s="15" t="s">
        <v>12</v>
      </c>
      <c r="Z49" s="6" t="s">
        <v>13</v>
      </c>
      <c r="AA49" s="6" t="s">
        <v>14</v>
      </c>
      <c r="AB49" s="19" t="s">
        <v>29</v>
      </c>
      <c r="AC49" s="16" t="s">
        <v>15</v>
      </c>
      <c r="AD49" s="10" t="s">
        <v>16</v>
      </c>
      <c r="AE49" s="12" t="s">
        <v>17</v>
      </c>
      <c r="AF49" s="6" t="s">
        <v>18</v>
      </c>
      <c r="AG49" s="6" t="s">
        <v>19</v>
      </c>
      <c r="AH49" s="19" t="s">
        <v>30</v>
      </c>
      <c r="AI49" s="16" t="s">
        <v>20</v>
      </c>
      <c r="AJ49" s="15" t="s">
        <v>23</v>
      </c>
    </row>
    <row r="50" spans="1:36">
      <c r="A50" s="20" t="s">
        <v>81</v>
      </c>
      <c r="B50" s="21">
        <v>242</v>
      </c>
      <c r="C50" s="22" t="s">
        <v>48</v>
      </c>
      <c r="D50" s="22" t="s">
        <v>42</v>
      </c>
      <c r="E50" s="22" t="s">
        <v>43</v>
      </c>
      <c r="F50" s="23">
        <f>VLOOKUP(+ROUND(G50,0),'BWT Co-eff'!A$2:B$402,2)</f>
        <v>1.2114</v>
      </c>
      <c r="G50" s="24">
        <v>229.2</v>
      </c>
      <c r="H50" s="35">
        <f>+N50/G50*F50</f>
        <v>1.8643298010471205</v>
      </c>
      <c r="I50" s="36" t="s">
        <v>92</v>
      </c>
      <c r="J50" s="25" t="s">
        <v>49</v>
      </c>
      <c r="N50" s="21">
        <f>SUM(AJ50)*2.2046</f>
        <v>352.73599999999999</v>
      </c>
      <c r="S50" s="29">
        <f>MAX(O50:Q50)</f>
        <v>0</v>
      </c>
      <c r="X50" s="30">
        <f>MAX(V50,U50,T50)</f>
        <v>0</v>
      </c>
      <c r="Y50" s="15">
        <v>147.5</v>
      </c>
      <c r="Z50" s="21">
        <v>152.5</v>
      </c>
      <c r="AA50" s="21">
        <v>160</v>
      </c>
      <c r="AC50" s="31">
        <f>MAX(AA50,Z50,Y50)</f>
        <v>160</v>
      </c>
      <c r="AD50" s="32">
        <f>SUM(S50+X50+AC50)</f>
        <v>160</v>
      </c>
      <c r="AI50" s="31">
        <f>MAX(AG50,AF50,AE50)</f>
        <v>0</v>
      </c>
      <c r="AJ50" s="33">
        <f>SUM(AD50+AI50)</f>
        <v>160</v>
      </c>
    </row>
    <row r="51" spans="1:36">
      <c r="H51" s="35"/>
      <c r="S51" s="29"/>
    </row>
    <row r="52" spans="1:36">
      <c r="C52" s="39" t="s">
        <v>85</v>
      </c>
      <c r="H52" s="35"/>
      <c r="S52" s="29"/>
    </row>
    <row r="53" spans="1:36" s="5" customFormat="1">
      <c r="A53" s="5" t="s">
        <v>0</v>
      </c>
      <c r="B53" s="6" t="s">
        <v>1</v>
      </c>
      <c r="C53" s="7" t="s">
        <v>22</v>
      </c>
      <c r="D53" s="7" t="s">
        <v>2</v>
      </c>
      <c r="E53" s="7" t="s">
        <v>39</v>
      </c>
      <c r="F53" s="18" t="s">
        <v>21</v>
      </c>
      <c r="G53" s="14" t="s">
        <v>3</v>
      </c>
      <c r="H53" s="18" t="s">
        <v>34</v>
      </c>
      <c r="I53" s="5" t="s">
        <v>4</v>
      </c>
      <c r="J53" s="8" t="s">
        <v>5</v>
      </c>
      <c r="K53" s="9" t="s">
        <v>6</v>
      </c>
      <c r="L53" s="9" t="s">
        <v>35</v>
      </c>
      <c r="M53" s="9" t="s">
        <v>36</v>
      </c>
      <c r="N53" s="6" t="s">
        <v>7</v>
      </c>
      <c r="O53" s="10" t="s">
        <v>24</v>
      </c>
      <c r="P53" s="11" t="s">
        <v>25</v>
      </c>
      <c r="Q53" s="11" t="s">
        <v>26</v>
      </c>
      <c r="R53" s="19" t="s">
        <v>31</v>
      </c>
      <c r="S53" s="12" t="s">
        <v>27</v>
      </c>
      <c r="T53" s="13" t="s">
        <v>8</v>
      </c>
      <c r="U53" s="6" t="s">
        <v>9</v>
      </c>
      <c r="V53" s="6" t="s">
        <v>10</v>
      </c>
      <c r="W53" s="19" t="s">
        <v>28</v>
      </c>
      <c r="X53" s="14" t="s">
        <v>11</v>
      </c>
      <c r="Y53" s="15" t="s">
        <v>12</v>
      </c>
      <c r="Z53" s="6" t="s">
        <v>13</v>
      </c>
      <c r="AA53" s="6" t="s">
        <v>14</v>
      </c>
      <c r="AB53" s="19" t="s">
        <v>29</v>
      </c>
      <c r="AC53" s="16" t="s">
        <v>15</v>
      </c>
      <c r="AD53" s="10" t="s">
        <v>16</v>
      </c>
      <c r="AE53" s="12" t="s">
        <v>17</v>
      </c>
      <c r="AF53" s="6" t="s">
        <v>18</v>
      </c>
      <c r="AG53" s="6" t="s">
        <v>19</v>
      </c>
      <c r="AH53" s="19" t="s">
        <v>30</v>
      </c>
      <c r="AI53" s="16" t="s">
        <v>20</v>
      </c>
      <c r="AJ53" s="15" t="s">
        <v>23</v>
      </c>
    </row>
    <row r="54" spans="1:36">
      <c r="A54" s="20" t="s">
        <v>81</v>
      </c>
      <c r="B54" s="21">
        <v>220</v>
      </c>
      <c r="C54" s="22" t="s">
        <v>75</v>
      </c>
      <c r="D54" s="22" t="s">
        <v>42</v>
      </c>
      <c r="E54" s="22" t="s">
        <v>43</v>
      </c>
      <c r="F54" s="23">
        <f>VLOOKUP(+ROUND(G54,0),'BWT Co-eff'!A$2:B$402,2)</f>
        <v>1.1351</v>
      </c>
      <c r="G54" s="24">
        <v>201.6</v>
      </c>
      <c r="H54" s="35">
        <f t="shared" ref="H54" si="41">+N54/G54*F54</f>
        <v>1.5205807482638891</v>
      </c>
      <c r="K54" s="26" t="s">
        <v>40</v>
      </c>
      <c r="L54" s="26" t="s">
        <v>80</v>
      </c>
      <c r="N54" s="21">
        <f t="shared" ref="N54" si="42">SUM(AJ54)*2.2046</f>
        <v>270.06350000000003</v>
      </c>
      <c r="O54" s="10" t="s">
        <v>40</v>
      </c>
      <c r="P54" s="27" t="s">
        <v>40</v>
      </c>
      <c r="Q54" s="27" t="s">
        <v>40</v>
      </c>
      <c r="S54" s="29">
        <f t="shared" ref="S54" si="43">MAX(O54:Q54)</f>
        <v>0</v>
      </c>
      <c r="X54" s="30">
        <f t="shared" ref="X54" si="44">MAX(V54,U54,T54)</f>
        <v>0</v>
      </c>
      <c r="Y54" s="15">
        <v>117.5</v>
      </c>
      <c r="Z54" s="21">
        <v>122.5</v>
      </c>
      <c r="AA54" s="21">
        <v>-127.5</v>
      </c>
      <c r="AC54" s="31">
        <f t="shared" ref="AC54" si="45">MAX(AA54,Z54,Y54)</f>
        <v>122.5</v>
      </c>
      <c r="AD54" s="32">
        <f t="shared" ref="AD54" si="46">SUM(S54+X54+AC54)</f>
        <v>122.5</v>
      </c>
      <c r="AE54" s="12" t="s">
        <v>40</v>
      </c>
      <c r="AF54" s="21" t="s">
        <v>40</v>
      </c>
      <c r="AG54" s="21" t="s">
        <v>40</v>
      </c>
      <c r="AI54" s="31">
        <f t="shared" ref="AI54" si="47">MAX(AG54,AF54,AE54)</f>
        <v>0</v>
      </c>
      <c r="AJ54" s="33">
        <f t="shared" ref="AJ54" si="48">SUM(AD54+AI54)</f>
        <v>122.5</v>
      </c>
    </row>
    <row r="55" spans="1:36">
      <c r="A55" s="20" t="s">
        <v>81</v>
      </c>
      <c r="B55" s="21">
        <v>181</v>
      </c>
      <c r="C55" s="22" t="s">
        <v>78</v>
      </c>
      <c r="D55" s="22" t="s">
        <v>42</v>
      </c>
      <c r="E55" s="22" t="s">
        <v>43</v>
      </c>
      <c r="F55" s="23">
        <f>VLOOKUP(+ROUND(G55,0),'BWT Co-eff'!A$2:B$402,2)</f>
        <v>1.0529999999999999</v>
      </c>
      <c r="G55" s="24">
        <v>172.6</v>
      </c>
      <c r="H55" s="35">
        <f t="shared" ref="H55" si="49">+N55/G55*F55</f>
        <v>0.94148937427578205</v>
      </c>
      <c r="L55" s="26" t="s">
        <v>86</v>
      </c>
      <c r="N55" s="21">
        <f t="shared" ref="N55" si="50">SUM(AJ55)*2.2046</f>
        <v>154.322</v>
      </c>
      <c r="S55" s="29">
        <f t="shared" ref="S55" si="51">MAX(O55:Q55)</f>
        <v>0</v>
      </c>
      <c r="X55" s="30">
        <f t="shared" ref="X55" si="52">MAX(V55,U55,T55)</f>
        <v>0</v>
      </c>
      <c r="Y55" s="15">
        <v>65</v>
      </c>
      <c r="Z55" s="21">
        <v>70</v>
      </c>
      <c r="AA55" s="21">
        <v>-80</v>
      </c>
      <c r="AC55" s="31">
        <f t="shared" ref="AC55" si="53">MAX(AA55,Z55,Y55)</f>
        <v>70</v>
      </c>
      <c r="AD55" s="32">
        <f t="shared" ref="AD55" si="54">SUM(S55+X55+AC55)</f>
        <v>70</v>
      </c>
      <c r="AI55" s="31">
        <f t="shared" ref="AI55" si="55">MAX(AG55,AF55,AE55)</f>
        <v>0</v>
      </c>
      <c r="AJ55" s="33">
        <f t="shared" ref="AJ55" si="56">SUM(AD55+AI55)</f>
        <v>70</v>
      </c>
    </row>
    <row r="56" spans="1:36">
      <c r="H56" s="35"/>
      <c r="S56" s="29"/>
    </row>
    <row r="57" spans="1:36">
      <c r="C57" s="38" t="s">
        <v>84</v>
      </c>
      <c r="H57" s="35"/>
      <c r="S57" s="29"/>
    </row>
    <row r="58" spans="1:36" s="5" customFormat="1">
      <c r="A58" s="5" t="s">
        <v>0</v>
      </c>
      <c r="B58" s="6" t="s">
        <v>1</v>
      </c>
      <c r="C58" s="7" t="s">
        <v>22</v>
      </c>
      <c r="D58" s="7" t="s">
        <v>2</v>
      </c>
      <c r="E58" s="7" t="s">
        <v>39</v>
      </c>
      <c r="F58" s="18" t="s">
        <v>21</v>
      </c>
      <c r="G58" s="14" t="s">
        <v>3</v>
      </c>
      <c r="H58" s="18" t="s">
        <v>34</v>
      </c>
      <c r="I58" s="5" t="s">
        <v>4</v>
      </c>
      <c r="J58" s="8" t="s">
        <v>5</v>
      </c>
      <c r="K58" s="9" t="s">
        <v>6</v>
      </c>
      <c r="L58" s="9" t="s">
        <v>35</v>
      </c>
      <c r="M58" s="9" t="s">
        <v>36</v>
      </c>
      <c r="N58" s="6" t="s">
        <v>7</v>
      </c>
      <c r="O58" s="10" t="s">
        <v>24</v>
      </c>
      <c r="P58" s="11" t="s">
        <v>25</v>
      </c>
      <c r="Q58" s="11" t="s">
        <v>26</v>
      </c>
      <c r="R58" s="19" t="s">
        <v>31</v>
      </c>
      <c r="S58" s="12" t="s">
        <v>27</v>
      </c>
      <c r="T58" s="13" t="s">
        <v>8</v>
      </c>
      <c r="U58" s="6" t="s">
        <v>9</v>
      </c>
      <c r="V58" s="6" t="s">
        <v>10</v>
      </c>
      <c r="W58" s="19" t="s">
        <v>28</v>
      </c>
      <c r="X58" s="14" t="s">
        <v>11</v>
      </c>
      <c r="Y58" s="15" t="s">
        <v>12</v>
      </c>
      <c r="Z58" s="6" t="s">
        <v>13</v>
      </c>
      <c r="AA58" s="6" t="s">
        <v>14</v>
      </c>
      <c r="AB58" s="19" t="s">
        <v>29</v>
      </c>
      <c r="AC58" s="16" t="s">
        <v>15</v>
      </c>
      <c r="AD58" s="10" t="s">
        <v>16</v>
      </c>
      <c r="AE58" s="12" t="s">
        <v>17</v>
      </c>
      <c r="AF58" s="6" t="s">
        <v>18</v>
      </c>
      <c r="AG58" s="6" t="s">
        <v>19</v>
      </c>
      <c r="AH58" s="19" t="s">
        <v>30</v>
      </c>
      <c r="AI58" s="16" t="s">
        <v>20</v>
      </c>
      <c r="AJ58" s="15" t="s">
        <v>23</v>
      </c>
    </row>
    <row r="59" spans="1:36">
      <c r="A59" s="20" t="s">
        <v>81</v>
      </c>
      <c r="B59" s="21">
        <v>242</v>
      </c>
      <c r="C59" s="22" t="s">
        <v>48</v>
      </c>
      <c r="D59" s="22" t="s">
        <v>42</v>
      </c>
      <c r="E59" s="22" t="s">
        <v>43</v>
      </c>
      <c r="F59" s="23">
        <f>VLOOKUP(+ROUND(G59,0),'BWT Co-eff'!A$2:B$402,2)</f>
        <v>1.2114</v>
      </c>
      <c r="G59" s="24">
        <v>229.2</v>
      </c>
      <c r="H59" s="35">
        <f t="shared" ref="H59" si="57">+N59/G59*F59</f>
        <v>0.66999352225130904</v>
      </c>
      <c r="J59" s="25" t="s">
        <v>40</v>
      </c>
      <c r="K59" s="26" t="s">
        <v>50</v>
      </c>
      <c r="N59" s="21">
        <f t="shared" ref="N59" si="58">SUM(AJ59)*2.2046</f>
        <v>126.76450000000001</v>
      </c>
      <c r="O59" s="10">
        <v>50</v>
      </c>
      <c r="P59" s="27">
        <v>55</v>
      </c>
      <c r="Q59" s="27">
        <v>57.5</v>
      </c>
      <c r="S59" s="29">
        <f t="shared" ref="S59" si="59">MAX(O59:Q59)</f>
        <v>57.5</v>
      </c>
      <c r="X59" s="30">
        <f t="shared" ref="X59" si="60">MAX(V59,U59,T59)</f>
        <v>0</v>
      </c>
      <c r="AC59" s="31">
        <f t="shared" ref="AC59" si="61">MAX(AA59,Z59,Y59)</f>
        <v>0</v>
      </c>
      <c r="AD59" s="32">
        <f t="shared" ref="AD59" si="62">SUM(S59+X59+AC59)</f>
        <v>57.5</v>
      </c>
      <c r="AI59" s="31">
        <f t="shared" ref="AI59" si="63">MAX(AG59,AF59,AE59)</f>
        <v>0</v>
      </c>
      <c r="AJ59" s="33">
        <f t="shared" ref="AJ59" si="64">SUM(AD59+AI59)</f>
        <v>57.5</v>
      </c>
    </row>
    <row r="60" spans="1:36">
      <c r="A60" s="20" t="s">
        <v>81</v>
      </c>
      <c r="B60" s="21">
        <v>242</v>
      </c>
      <c r="C60" s="22" t="s">
        <v>64</v>
      </c>
      <c r="D60" s="22" t="s">
        <v>42</v>
      </c>
      <c r="E60" s="22" t="s">
        <v>43</v>
      </c>
      <c r="F60" s="23">
        <f>VLOOKUP(+ROUND(G60,0),'BWT Co-eff'!A$2:B$402,2)</f>
        <v>1.2338</v>
      </c>
      <c r="G60" s="24">
        <v>237</v>
      </c>
      <c r="H60" s="35">
        <f t="shared" ref="H60:H67" si="65">+N60/G60*F60</f>
        <v>0.63123186244725749</v>
      </c>
      <c r="K60" s="26" t="s">
        <v>65</v>
      </c>
      <c r="N60" s="21">
        <f t="shared" ref="N60:N67" si="66">SUM(AJ60)*2.2046</f>
        <v>121.253</v>
      </c>
      <c r="O60" s="10">
        <v>50</v>
      </c>
      <c r="P60" s="27">
        <v>52.5</v>
      </c>
      <c r="Q60" s="27">
        <v>55</v>
      </c>
      <c r="S60" s="29">
        <f t="shared" ref="S60:S67" si="67">MAX(O60:Q60)</f>
        <v>55</v>
      </c>
      <c r="X60" s="30">
        <f t="shared" ref="X60:X67" si="68">MAX(V60,U60,T60)</f>
        <v>0</v>
      </c>
      <c r="AC60" s="31">
        <f t="shared" ref="AC60:AC67" si="69">MAX(AA60,Z60,Y60)</f>
        <v>0</v>
      </c>
      <c r="AD60" s="32">
        <f t="shared" ref="AD60:AD67" si="70">SUM(S60+X60+AC60)</f>
        <v>55</v>
      </c>
      <c r="AI60" s="31">
        <f t="shared" ref="AI60:AI67" si="71">MAX(AG60,AF60,AE60)</f>
        <v>0</v>
      </c>
      <c r="AJ60" s="33">
        <f t="shared" ref="AJ60:AJ67" si="72">SUM(AD60+AI60)</f>
        <v>55</v>
      </c>
    </row>
    <row r="61" spans="1:36">
      <c r="H61" s="35"/>
      <c r="S61" s="29"/>
    </row>
    <row r="62" spans="1:36">
      <c r="H62" s="35"/>
      <c r="S62" s="29"/>
    </row>
    <row r="63" spans="1:36">
      <c r="F63" s="23">
        <f>VLOOKUP(+ROUND(G63,0),'BWT Co-eff'!A$2:B$402,2)</f>
        <v>0.9</v>
      </c>
      <c r="H63" s="35" t="e">
        <f t="shared" si="65"/>
        <v>#DIV/0!</v>
      </c>
      <c r="N63" s="21">
        <f t="shared" si="66"/>
        <v>0</v>
      </c>
      <c r="S63" s="29">
        <f t="shared" si="67"/>
        <v>0</v>
      </c>
      <c r="X63" s="30">
        <f t="shared" si="68"/>
        <v>0</v>
      </c>
      <c r="AC63" s="31">
        <f t="shared" si="69"/>
        <v>0</v>
      </c>
      <c r="AD63" s="32">
        <f t="shared" si="70"/>
        <v>0</v>
      </c>
      <c r="AI63" s="31">
        <f t="shared" si="71"/>
        <v>0</v>
      </c>
      <c r="AJ63" s="33">
        <f t="shared" si="72"/>
        <v>0</v>
      </c>
    </row>
    <row r="64" spans="1:36">
      <c r="F64" s="23">
        <f>VLOOKUP(+ROUND(G64,0),'BWT Co-eff'!A$2:B$402,2)</f>
        <v>0.9</v>
      </c>
      <c r="H64" s="35" t="e">
        <f t="shared" si="65"/>
        <v>#DIV/0!</v>
      </c>
      <c r="N64" s="21">
        <f t="shared" si="66"/>
        <v>0</v>
      </c>
      <c r="S64" s="29">
        <f t="shared" si="67"/>
        <v>0</v>
      </c>
      <c r="X64" s="30">
        <f t="shared" si="68"/>
        <v>0</v>
      </c>
      <c r="AC64" s="31">
        <f t="shared" si="69"/>
        <v>0</v>
      </c>
      <c r="AD64" s="32">
        <f t="shared" si="70"/>
        <v>0</v>
      </c>
      <c r="AI64" s="31">
        <f t="shared" si="71"/>
        <v>0</v>
      </c>
      <c r="AJ64" s="33">
        <f t="shared" si="72"/>
        <v>0</v>
      </c>
    </row>
    <row r="65" spans="6:36">
      <c r="F65" s="23">
        <f>VLOOKUP(+ROUND(G65,0),'BWT Co-eff'!A$2:B$402,2)</f>
        <v>0.9</v>
      </c>
      <c r="H65" s="35" t="e">
        <f t="shared" si="65"/>
        <v>#DIV/0!</v>
      </c>
      <c r="N65" s="21">
        <f t="shared" si="66"/>
        <v>0</v>
      </c>
      <c r="S65" s="29">
        <f t="shared" si="67"/>
        <v>0</v>
      </c>
      <c r="X65" s="30">
        <f t="shared" si="68"/>
        <v>0</v>
      </c>
      <c r="AC65" s="31">
        <f t="shared" si="69"/>
        <v>0</v>
      </c>
      <c r="AD65" s="32">
        <f t="shared" si="70"/>
        <v>0</v>
      </c>
      <c r="AI65" s="31">
        <f t="shared" si="71"/>
        <v>0</v>
      </c>
      <c r="AJ65" s="33">
        <f t="shared" si="72"/>
        <v>0</v>
      </c>
    </row>
    <row r="66" spans="6:36">
      <c r="F66" s="23">
        <f>VLOOKUP(+ROUND(G66,0),'BWT Co-eff'!A$2:B$402,2)</f>
        <v>0.9</v>
      </c>
      <c r="H66" s="35" t="e">
        <f t="shared" si="65"/>
        <v>#DIV/0!</v>
      </c>
      <c r="N66" s="21">
        <f t="shared" si="66"/>
        <v>0</v>
      </c>
      <c r="S66" s="29">
        <f t="shared" si="67"/>
        <v>0</v>
      </c>
      <c r="X66" s="30">
        <f t="shared" si="68"/>
        <v>0</v>
      </c>
      <c r="AC66" s="31">
        <f t="shared" si="69"/>
        <v>0</v>
      </c>
      <c r="AD66" s="32">
        <f t="shared" si="70"/>
        <v>0</v>
      </c>
      <c r="AI66" s="31">
        <f t="shared" si="71"/>
        <v>0</v>
      </c>
      <c r="AJ66" s="33">
        <f t="shared" si="72"/>
        <v>0</v>
      </c>
    </row>
    <row r="67" spans="6:36">
      <c r="F67" s="23">
        <f>VLOOKUP(+ROUND(G67,0),'BWT Co-eff'!A$2:B$402,2)</f>
        <v>0.9</v>
      </c>
      <c r="H67" s="35" t="e">
        <f t="shared" si="65"/>
        <v>#DIV/0!</v>
      </c>
      <c r="N67" s="21">
        <f t="shared" si="66"/>
        <v>0</v>
      </c>
      <c r="S67" s="29">
        <f t="shared" si="67"/>
        <v>0</v>
      </c>
      <c r="X67" s="30">
        <f t="shared" si="68"/>
        <v>0</v>
      </c>
      <c r="AC67" s="31">
        <f t="shared" si="69"/>
        <v>0</v>
      </c>
      <c r="AD67" s="32">
        <f t="shared" si="70"/>
        <v>0</v>
      </c>
      <c r="AI67" s="31">
        <f t="shared" si="71"/>
        <v>0</v>
      </c>
      <c r="AJ67" s="33">
        <f t="shared" si="72"/>
        <v>0</v>
      </c>
    </row>
  </sheetData>
  <sortState ref="A2:AK5">
    <sortCondition descending="1" ref="H2:H5"/>
  </sortState>
  <phoneticPr fontId="0" type="noConversion"/>
  <printOptions horizontalCentered="1" verticalCentered="1" gridLines="1" gridLinesSet="0"/>
  <pageMargins left="0.25" right="0.25" top="0.75" bottom="0.5" header="0" footer="0"/>
  <pageSetup paperSize="5" scale="75" orientation="landscape" horizontalDpi="4294967294" verticalDpi="4294967294" r:id="rId1"/>
  <headerFooter alignWithMargins="0">
    <oddHeader>&amp;C&amp;"Geneva,Bold"&amp;14xxx State PL/BP /PS Championships xx-xx-00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opLeftCell="A391" workbookViewId="0"/>
  </sheetViews>
  <sheetFormatPr defaultColWidth="11.42578125" defaultRowHeight="12.75"/>
  <sheetData>
    <row r="1" spans="1:2">
      <c r="A1" s="1" t="s">
        <v>32</v>
      </c>
      <c r="B1" s="2" t="s">
        <v>33</v>
      </c>
    </row>
    <row r="2" spans="1:2">
      <c r="A2" s="3">
        <v>0</v>
      </c>
      <c r="B2" s="4">
        <v>0.9</v>
      </c>
    </row>
    <row r="3" spans="1:2">
      <c r="A3" s="3">
        <v>1</v>
      </c>
      <c r="B3" s="4">
        <v>0.9</v>
      </c>
    </row>
    <row r="4" spans="1:2">
      <c r="A4" s="3">
        <v>2</v>
      </c>
      <c r="B4" s="4">
        <v>0.9</v>
      </c>
    </row>
    <row r="5" spans="1:2">
      <c r="A5" s="3">
        <v>3</v>
      </c>
      <c r="B5" s="4">
        <v>0.9</v>
      </c>
    </row>
    <row r="6" spans="1:2">
      <c r="A6" s="3">
        <v>4</v>
      </c>
      <c r="B6" s="4">
        <v>0.9</v>
      </c>
    </row>
    <row r="7" spans="1:2">
      <c r="A7" s="3">
        <v>5</v>
      </c>
      <c r="B7" s="4">
        <v>0.9</v>
      </c>
    </row>
    <row r="8" spans="1:2">
      <c r="A8" s="3">
        <v>6</v>
      </c>
      <c r="B8" s="4">
        <v>0.9</v>
      </c>
    </row>
    <row r="9" spans="1:2">
      <c r="A9" s="3">
        <v>7</v>
      </c>
      <c r="B9" s="4">
        <v>0.9</v>
      </c>
    </row>
    <row r="10" spans="1:2">
      <c r="A10" s="3">
        <v>8</v>
      </c>
      <c r="B10" s="4">
        <v>0.9</v>
      </c>
    </row>
    <row r="11" spans="1:2">
      <c r="A11" s="3">
        <v>9</v>
      </c>
      <c r="B11" s="4">
        <v>0.9</v>
      </c>
    </row>
    <row r="12" spans="1:2">
      <c r="A12" s="3">
        <v>10</v>
      </c>
      <c r="B12" s="4">
        <v>0.9</v>
      </c>
    </row>
    <row r="13" spans="1:2">
      <c r="A13" s="3">
        <v>11</v>
      </c>
      <c r="B13" s="4">
        <v>0.9</v>
      </c>
    </row>
    <row r="14" spans="1:2">
      <c r="A14" s="3">
        <v>12</v>
      </c>
      <c r="B14" s="4">
        <v>0.9</v>
      </c>
    </row>
    <row r="15" spans="1:2">
      <c r="A15" s="3">
        <v>13</v>
      </c>
      <c r="B15" s="4">
        <v>0.9</v>
      </c>
    </row>
    <row r="16" spans="1:2">
      <c r="A16" s="3">
        <v>14</v>
      </c>
      <c r="B16" s="4">
        <v>0.9</v>
      </c>
    </row>
    <row r="17" spans="1:2">
      <c r="A17" s="3">
        <v>15</v>
      </c>
      <c r="B17" s="4">
        <v>0.9</v>
      </c>
    </row>
    <row r="18" spans="1:2">
      <c r="A18" s="3">
        <v>16</v>
      </c>
      <c r="B18" s="4">
        <v>0.9</v>
      </c>
    </row>
    <row r="19" spans="1:2">
      <c r="A19" s="3">
        <v>17</v>
      </c>
      <c r="B19" s="4">
        <v>0.9</v>
      </c>
    </row>
    <row r="20" spans="1:2">
      <c r="A20" s="3">
        <v>18</v>
      </c>
      <c r="B20" s="4">
        <v>0.9</v>
      </c>
    </row>
    <row r="21" spans="1:2">
      <c r="A21" s="3">
        <v>19</v>
      </c>
      <c r="B21" s="4">
        <v>0.9</v>
      </c>
    </row>
    <row r="22" spans="1:2">
      <c r="A22" s="3">
        <v>20</v>
      </c>
      <c r="B22" s="4">
        <v>0.9</v>
      </c>
    </row>
    <row r="23" spans="1:2">
      <c r="A23" s="3">
        <v>21</v>
      </c>
      <c r="B23" s="4">
        <v>0.9</v>
      </c>
    </row>
    <row r="24" spans="1:2">
      <c r="A24" s="3">
        <v>22</v>
      </c>
      <c r="B24" s="4">
        <v>0.9</v>
      </c>
    </row>
    <row r="25" spans="1:2">
      <c r="A25" s="3">
        <v>23</v>
      </c>
      <c r="B25" s="4">
        <v>0.9</v>
      </c>
    </row>
    <row r="26" spans="1:2">
      <c r="A26" s="3">
        <v>24</v>
      </c>
      <c r="B26" s="4">
        <v>0.9</v>
      </c>
    </row>
    <row r="27" spans="1:2">
      <c r="A27" s="3">
        <v>25</v>
      </c>
      <c r="B27" s="4">
        <v>0.9</v>
      </c>
    </row>
    <row r="28" spans="1:2">
      <c r="A28" s="3">
        <v>26</v>
      </c>
      <c r="B28" s="4">
        <v>0.9</v>
      </c>
    </row>
    <row r="29" spans="1:2">
      <c r="A29" s="3">
        <v>27</v>
      </c>
      <c r="B29" s="4">
        <v>0.9</v>
      </c>
    </row>
    <row r="30" spans="1:2">
      <c r="A30" s="3">
        <v>28</v>
      </c>
      <c r="B30" s="4">
        <v>0.9</v>
      </c>
    </row>
    <row r="31" spans="1:2">
      <c r="A31" s="3">
        <v>29</v>
      </c>
      <c r="B31" s="4">
        <v>0.9</v>
      </c>
    </row>
    <row r="32" spans="1:2">
      <c r="A32" s="3">
        <v>30</v>
      </c>
      <c r="B32" s="4">
        <v>0.9</v>
      </c>
    </row>
    <row r="33" spans="1:2">
      <c r="A33" s="3">
        <v>31</v>
      </c>
      <c r="B33" s="4">
        <v>0.9</v>
      </c>
    </row>
    <row r="34" spans="1:2">
      <c r="A34" s="3">
        <v>32</v>
      </c>
      <c r="B34" s="4">
        <v>0.9</v>
      </c>
    </row>
    <row r="35" spans="1:2">
      <c r="A35" s="3">
        <v>33</v>
      </c>
      <c r="B35" s="4">
        <v>0.9</v>
      </c>
    </row>
    <row r="36" spans="1:2">
      <c r="A36" s="3">
        <v>34</v>
      </c>
      <c r="B36" s="4">
        <v>0.9</v>
      </c>
    </row>
    <row r="37" spans="1:2">
      <c r="A37" s="3">
        <v>35</v>
      </c>
      <c r="B37" s="4">
        <v>0.9</v>
      </c>
    </row>
    <row r="38" spans="1:2">
      <c r="A38" s="3">
        <v>36</v>
      </c>
      <c r="B38" s="4">
        <v>0.9</v>
      </c>
    </row>
    <row r="39" spans="1:2">
      <c r="A39" s="3">
        <v>37</v>
      </c>
      <c r="B39" s="4">
        <v>0.9</v>
      </c>
    </row>
    <row r="40" spans="1:2">
      <c r="A40" s="3">
        <v>38</v>
      </c>
      <c r="B40" s="4">
        <v>0.9</v>
      </c>
    </row>
    <row r="41" spans="1:2">
      <c r="A41" s="3">
        <v>39</v>
      </c>
      <c r="B41" s="4">
        <v>0.9</v>
      </c>
    </row>
    <row r="42" spans="1:2">
      <c r="A42" s="3">
        <v>40</v>
      </c>
      <c r="B42" s="4">
        <v>0.9</v>
      </c>
    </row>
    <row r="43" spans="1:2">
      <c r="A43" s="3">
        <v>41</v>
      </c>
      <c r="B43" s="4">
        <v>0.9</v>
      </c>
    </row>
    <row r="44" spans="1:2">
      <c r="A44" s="3">
        <v>42</v>
      </c>
      <c r="B44" s="4">
        <v>0.9</v>
      </c>
    </row>
    <row r="45" spans="1:2">
      <c r="A45" s="3">
        <v>43</v>
      </c>
      <c r="B45" s="4">
        <v>0.9</v>
      </c>
    </row>
    <row r="46" spans="1:2">
      <c r="A46" s="3">
        <v>44</v>
      </c>
      <c r="B46" s="4">
        <v>0.9</v>
      </c>
    </row>
    <row r="47" spans="1:2">
      <c r="A47" s="3">
        <v>45</v>
      </c>
      <c r="B47" s="4">
        <v>0.9</v>
      </c>
    </row>
    <row r="48" spans="1:2">
      <c r="A48" s="3">
        <v>46</v>
      </c>
      <c r="B48" s="4">
        <v>0.9</v>
      </c>
    </row>
    <row r="49" spans="1:2">
      <c r="A49" s="3">
        <v>47</v>
      </c>
      <c r="B49" s="4">
        <v>0.9</v>
      </c>
    </row>
    <row r="50" spans="1:2">
      <c r="A50" s="3">
        <v>48</v>
      </c>
      <c r="B50" s="4">
        <v>0.9</v>
      </c>
    </row>
    <row r="51" spans="1:2">
      <c r="A51" s="3">
        <v>49</v>
      </c>
      <c r="B51" s="4">
        <v>0.9</v>
      </c>
    </row>
    <row r="52" spans="1:2">
      <c r="A52" s="3">
        <v>50</v>
      </c>
      <c r="B52" s="4">
        <v>0.9</v>
      </c>
    </row>
    <row r="53" spans="1:2">
      <c r="A53" s="3">
        <v>51</v>
      </c>
      <c r="B53" s="4">
        <v>0.9</v>
      </c>
    </row>
    <row r="54" spans="1:2">
      <c r="A54" s="3">
        <v>52</v>
      </c>
      <c r="B54" s="4">
        <v>0.9</v>
      </c>
    </row>
    <row r="55" spans="1:2">
      <c r="A55" s="3">
        <v>53</v>
      </c>
      <c r="B55" s="4">
        <v>0.9</v>
      </c>
    </row>
    <row r="56" spans="1:2">
      <c r="A56" s="3">
        <v>54</v>
      </c>
      <c r="B56" s="4">
        <v>0.9</v>
      </c>
    </row>
    <row r="57" spans="1:2">
      <c r="A57" s="3">
        <v>55</v>
      </c>
      <c r="B57" s="4">
        <v>0.9</v>
      </c>
    </row>
    <row r="58" spans="1:2">
      <c r="A58" s="3">
        <v>56</v>
      </c>
      <c r="B58" s="4">
        <v>0.9</v>
      </c>
    </row>
    <row r="59" spans="1:2">
      <c r="A59" s="3">
        <v>57</v>
      </c>
      <c r="B59" s="4">
        <v>0.9</v>
      </c>
    </row>
    <row r="60" spans="1:2">
      <c r="A60" s="3">
        <v>58</v>
      </c>
      <c r="B60" s="4">
        <v>0.9</v>
      </c>
    </row>
    <row r="61" spans="1:2">
      <c r="A61" s="3">
        <v>59</v>
      </c>
      <c r="B61" s="4">
        <v>0.9</v>
      </c>
    </row>
    <row r="62" spans="1:2">
      <c r="A62" s="3">
        <v>60</v>
      </c>
      <c r="B62" s="4">
        <v>0.9</v>
      </c>
    </row>
    <row r="63" spans="1:2">
      <c r="A63" s="3">
        <v>61</v>
      </c>
      <c r="B63" s="4">
        <v>0.9</v>
      </c>
    </row>
    <row r="64" spans="1:2">
      <c r="A64" s="3">
        <v>62</v>
      </c>
      <c r="B64" s="4">
        <v>0.9</v>
      </c>
    </row>
    <row r="65" spans="1:2">
      <c r="A65" s="3">
        <v>63</v>
      </c>
      <c r="B65" s="4">
        <v>0.9</v>
      </c>
    </row>
    <row r="66" spans="1:2">
      <c r="A66" s="3">
        <v>64</v>
      </c>
      <c r="B66" s="4">
        <v>0.9</v>
      </c>
    </row>
    <row r="67" spans="1:2">
      <c r="A67" s="3">
        <v>65</v>
      </c>
      <c r="B67" s="4">
        <v>0.9</v>
      </c>
    </row>
    <row r="68" spans="1:2">
      <c r="A68" s="3">
        <v>66</v>
      </c>
      <c r="B68" s="4">
        <v>0.9</v>
      </c>
    </row>
    <row r="69" spans="1:2">
      <c r="A69" s="3">
        <v>67</v>
      </c>
      <c r="B69" s="4">
        <v>0.9</v>
      </c>
    </row>
    <row r="70" spans="1:2">
      <c r="A70" s="3">
        <v>68</v>
      </c>
      <c r="B70" s="4">
        <v>0.9</v>
      </c>
    </row>
    <row r="71" spans="1:2">
      <c r="A71" s="3">
        <v>69</v>
      </c>
      <c r="B71" s="4">
        <v>0.9</v>
      </c>
    </row>
    <row r="72" spans="1:2">
      <c r="A72" s="3">
        <v>70</v>
      </c>
      <c r="B72" s="4">
        <v>0.9</v>
      </c>
    </row>
    <row r="73" spans="1:2">
      <c r="A73" s="3">
        <v>71</v>
      </c>
      <c r="B73" s="4">
        <v>0.9</v>
      </c>
    </row>
    <row r="74" spans="1:2">
      <c r="A74" s="3">
        <v>72</v>
      </c>
      <c r="B74" s="4">
        <v>0.9</v>
      </c>
    </row>
    <row r="75" spans="1:2">
      <c r="A75" s="3">
        <v>73</v>
      </c>
      <c r="B75" s="4">
        <v>0.9</v>
      </c>
    </row>
    <row r="76" spans="1:2">
      <c r="A76" s="3">
        <v>74</v>
      </c>
      <c r="B76" s="4">
        <v>0.9</v>
      </c>
    </row>
    <row r="77" spans="1:2">
      <c r="A77" s="3">
        <v>75</v>
      </c>
      <c r="B77" s="4">
        <v>0.9</v>
      </c>
    </row>
    <row r="78" spans="1:2">
      <c r="A78" s="3">
        <v>76</v>
      </c>
      <c r="B78" s="4">
        <v>0.9</v>
      </c>
    </row>
    <row r="79" spans="1:2">
      <c r="A79" s="3">
        <v>77</v>
      </c>
      <c r="B79" s="4">
        <v>0.9</v>
      </c>
    </row>
    <row r="80" spans="1:2">
      <c r="A80" s="3">
        <v>78</v>
      </c>
      <c r="B80" s="4">
        <v>0.9</v>
      </c>
    </row>
    <row r="81" spans="1:2">
      <c r="A81" s="3">
        <v>79</v>
      </c>
      <c r="B81" s="4">
        <v>0.9</v>
      </c>
    </row>
    <row r="82" spans="1:2">
      <c r="A82" s="3">
        <v>80</v>
      </c>
      <c r="B82" s="4">
        <v>0.9</v>
      </c>
    </row>
    <row r="83" spans="1:2">
      <c r="A83" s="3">
        <v>81</v>
      </c>
      <c r="B83" s="4">
        <v>0.9</v>
      </c>
    </row>
    <row r="84" spans="1:2">
      <c r="A84" s="3">
        <v>82</v>
      </c>
      <c r="B84" s="4">
        <v>0.9</v>
      </c>
    </row>
    <row r="85" spans="1:2">
      <c r="A85" s="3">
        <v>83</v>
      </c>
      <c r="B85" s="4">
        <v>0.9</v>
      </c>
    </row>
    <row r="86" spans="1:2">
      <c r="A86" s="3">
        <v>84</v>
      </c>
      <c r="B86" s="4">
        <v>0.9</v>
      </c>
    </row>
    <row r="87" spans="1:2">
      <c r="A87" s="3">
        <v>85</v>
      </c>
      <c r="B87" s="4">
        <v>0.9</v>
      </c>
    </row>
    <row r="88" spans="1:2">
      <c r="A88" s="3">
        <v>86</v>
      </c>
      <c r="B88" s="4">
        <v>0.9</v>
      </c>
    </row>
    <row r="89" spans="1:2">
      <c r="A89" s="3">
        <v>87</v>
      </c>
      <c r="B89" s="4">
        <v>0.9</v>
      </c>
    </row>
    <row r="90" spans="1:2">
      <c r="A90" s="3">
        <v>88</v>
      </c>
      <c r="B90" s="4">
        <v>0.9</v>
      </c>
    </row>
    <row r="91" spans="1:2">
      <c r="A91" s="3">
        <v>89</v>
      </c>
      <c r="B91" s="4">
        <v>0.9</v>
      </c>
    </row>
    <row r="92" spans="1:2">
      <c r="A92" s="3">
        <v>90</v>
      </c>
      <c r="B92" s="4">
        <v>0.9</v>
      </c>
    </row>
    <row r="93" spans="1:2">
      <c r="A93" s="3">
        <v>91</v>
      </c>
      <c r="B93" s="4">
        <v>0.9</v>
      </c>
    </row>
    <row r="94" spans="1:2">
      <c r="A94" s="3">
        <v>92</v>
      </c>
      <c r="B94" s="4">
        <v>0.9</v>
      </c>
    </row>
    <row r="95" spans="1:2">
      <c r="A95" s="3">
        <v>93</v>
      </c>
      <c r="B95" s="4">
        <v>0.9</v>
      </c>
    </row>
    <row r="96" spans="1:2">
      <c r="A96" s="3">
        <v>94</v>
      </c>
      <c r="B96" s="4">
        <v>0.9</v>
      </c>
    </row>
    <row r="97" spans="1:2">
      <c r="A97" s="3">
        <v>95</v>
      </c>
      <c r="B97" s="4">
        <v>0.9</v>
      </c>
    </row>
    <row r="98" spans="1:2">
      <c r="A98" s="3">
        <v>96</v>
      </c>
      <c r="B98" s="4">
        <v>0.9</v>
      </c>
    </row>
    <row r="99" spans="1:2">
      <c r="A99" s="3">
        <v>97</v>
      </c>
      <c r="B99" s="4">
        <v>0.9</v>
      </c>
    </row>
    <row r="100" spans="1:2">
      <c r="A100" s="3">
        <v>98</v>
      </c>
      <c r="B100" s="4">
        <v>0.9</v>
      </c>
    </row>
    <row r="101" spans="1:2">
      <c r="A101" s="3">
        <v>99</v>
      </c>
      <c r="B101" s="4">
        <v>0.9</v>
      </c>
    </row>
    <row r="102" spans="1:2">
      <c r="A102" s="3">
        <v>100</v>
      </c>
      <c r="B102" s="4">
        <v>0.9</v>
      </c>
    </row>
    <row r="103" spans="1:2">
      <c r="A103" s="3">
        <v>101</v>
      </c>
      <c r="B103" s="4">
        <v>0.9</v>
      </c>
    </row>
    <row r="104" spans="1:2">
      <c r="A104" s="3">
        <v>102</v>
      </c>
      <c r="B104" s="4">
        <v>0.9</v>
      </c>
    </row>
    <row r="105" spans="1:2">
      <c r="A105" s="3">
        <v>103</v>
      </c>
      <c r="B105" s="4">
        <v>0.9</v>
      </c>
    </row>
    <row r="106" spans="1:2">
      <c r="A106" s="3">
        <v>104</v>
      </c>
      <c r="B106" s="4">
        <v>0.9</v>
      </c>
    </row>
    <row r="107" spans="1:2">
      <c r="A107" s="3">
        <v>105</v>
      </c>
      <c r="B107" s="4">
        <v>0.9</v>
      </c>
    </row>
    <row r="108" spans="1:2">
      <c r="A108" s="3">
        <v>106</v>
      </c>
      <c r="B108" s="4">
        <v>0.9</v>
      </c>
    </row>
    <row r="109" spans="1:2">
      <c r="A109" s="3">
        <v>107</v>
      </c>
      <c r="B109" s="4">
        <v>0.9</v>
      </c>
    </row>
    <row r="110" spans="1:2">
      <c r="A110" s="3">
        <v>108</v>
      </c>
      <c r="B110" s="4">
        <v>0.9</v>
      </c>
    </row>
    <row r="111" spans="1:2">
      <c r="A111" s="3">
        <v>109</v>
      </c>
      <c r="B111" s="4">
        <v>0.9</v>
      </c>
    </row>
    <row r="112" spans="1:2">
      <c r="A112" s="3">
        <v>110</v>
      </c>
      <c r="B112" s="4">
        <v>0.9</v>
      </c>
    </row>
    <row r="113" spans="1:2">
      <c r="A113" s="3">
        <v>111</v>
      </c>
      <c r="B113" s="4">
        <v>0.9</v>
      </c>
    </row>
    <row r="114" spans="1:2">
      <c r="A114" s="3">
        <v>112</v>
      </c>
      <c r="B114" s="4">
        <v>0.9</v>
      </c>
    </row>
    <row r="115" spans="1:2">
      <c r="A115" s="3">
        <v>113</v>
      </c>
      <c r="B115" s="4">
        <v>0.9</v>
      </c>
    </row>
    <row r="116" spans="1:2">
      <c r="A116" s="3">
        <v>114</v>
      </c>
      <c r="B116" s="4">
        <v>0.9</v>
      </c>
    </row>
    <row r="117" spans="1:2">
      <c r="A117" s="3">
        <v>115</v>
      </c>
      <c r="B117" s="4">
        <v>0.9</v>
      </c>
    </row>
    <row r="118" spans="1:2">
      <c r="A118" s="3">
        <v>116</v>
      </c>
      <c r="B118" s="4">
        <v>0.9</v>
      </c>
    </row>
    <row r="119" spans="1:2">
      <c r="A119" s="3">
        <v>117</v>
      </c>
      <c r="B119" s="4">
        <v>0.9</v>
      </c>
    </row>
    <row r="120" spans="1:2">
      <c r="A120" s="3">
        <v>118</v>
      </c>
      <c r="B120" s="4">
        <v>0.9</v>
      </c>
    </row>
    <row r="121" spans="1:2">
      <c r="A121" s="3">
        <v>119</v>
      </c>
      <c r="B121" s="4">
        <v>0.9</v>
      </c>
    </row>
    <row r="122" spans="1:2">
      <c r="A122" s="3">
        <v>120</v>
      </c>
      <c r="B122" s="4">
        <v>0.90280000000000005</v>
      </c>
    </row>
    <row r="123" spans="1:2">
      <c r="A123" s="3">
        <v>121</v>
      </c>
      <c r="B123" s="4">
        <v>0.90569999999999995</v>
      </c>
    </row>
    <row r="124" spans="1:2">
      <c r="A124" s="3">
        <v>122</v>
      </c>
      <c r="B124" s="4">
        <v>0.90849999999999997</v>
      </c>
    </row>
    <row r="125" spans="1:2">
      <c r="A125" s="3">
        <v>123</v>
      </c>
      <c r="B125" s="4">
        <v>0.9113</v>
      </c>
    </row>
    <row r="126" spans="1:2">
      <c r="A126" s="3">
        <v>124</v>
      </c>
      <c r="B126" s="4">
        <v>0.91420000000000001</v>
      </c>
    </row>
    <row r="127" spans="1:2">
      <c r="A127" s="3">
        <v>125</v>
      </c>
      <c r="B127" s="4">
        <v>0.91700000000000004</v>
      </c>
    </row>
    <row r="128" spans="1:2">
      <c r="A128" s="3">
        <v>126</v>
      </c>
      <c r="B128" s="4">
        <v>0.91979999999999995</v>
      </c>
    </row>
    <row r="129" spans="1:2">
      <c r="A129" s="3">
        <v>127</v>
      </c>
      <c r="B129" s="4">
        <v>0.92269999999999996</v>
      </c>
    </row>
    <row r="130" spans="1:2">
      <c r="A130" s="3">
        <v>128</v>
      </c>
      <c r="B130" s="4">
        <v>0.92549999999999999</v>
      </c>
    </row>
    <row r="131" spans="1:2">
      <c r="A131" s="3">
        <v>129</v>
      </c>
      <c r="B131" s="4">
        <v>0.92830000000000001</v>
      </c>
    </row>
    <row r="132" spans="1:2">
      <c r="A132" s="3">
        <v>130</v>
      </c>
      <c r="B132" s="4">
        <v>0.93120000000000003</v>
      </c>
    </row>
    <row r="133" spans="1:2">
      <c r="A133" s="3">
        <v>131</v>
      </c>
      <c r="B133" s="4">
        <v>0.93400000000000005</v>
      </c>
    </row>
    <row r="134" spans="1:2">
      <c r="A134" s="3">
        <v>132</v>
      </c>
      <c r="B134" s="4">
        <v>0.93679999999999997</v>
      </c>
    </row>
    <row r="135" spans="1:2">
      <c r="A135" s="3">
        <v>133</v>
      </c>
      <c r="B135" s="4">
        <v>0.93969999999999998</v>
      </c>
    </row>
    <row r="136" spans="1:2">
      <c r="A136" s="3">
        <v>134</v>
      </c>
      <c r="B136" s="4">
        <v>0.9425</v>
      </c>
    </row>
    <row r="137" spans="1:2">
      <c r="A137" s="3">
        <v>135</v>
      </c>
      <c r="B137" s="4">
        <v>0.94530000000000003</v>
      </c>
    </row>
    <row r="138" spans="1:2">
      <c r="A138" s="3">
        <v>136</v>
      </c>
      <c r="B138" s="4">
        <v>0.94820000000000004</v>
      </c>
    </row>
    <row r="139" spans="1:2">
      <c r="A139" s="3">
        <v>137</v>
      </c>
      <c r="B139" s="4">
        <v>0.95099999999999996</v>
      </c>
    </row>
    <row r="140" spans="1:2">
      <c r="A140" s="3">
        <v>138</v>
      </c>
      <c r="B140" s="4">
        <v>0.95379999999999998</v>
      </c>
    </row>
    <row r="141" spans="1:2">
      <c r="A141" s="3">
        <v>139</v>
      </c>
      <c r="B141" s="4">
        <v>0.95669999999999999</v>
      </c>
    </row>
    <row r="142" spans="1:2">
      <c r="A142" s="3">
        <v>140</v>
      </c>
      <c r="B142" s="4">
        <v>0.95950000000000002</v>
      </c>
    </row>
    <row r="143" spans="1:2">
      <c r="A143" s="3">
        <v>141</v>
      </c>
      <c r="B143" s="4">
        <v>0.96230000000000004</v>
      </c>
    </row>
    <row r="144" spans="1:2">
      <c r="A144" s="3">
        <v>142</v>
      </c>
      <c r="B144" s="4">
        <v>0.96519999999999995</v>
      </c>
    </row>
    <row r="145" spans="1:2">
      <c r="A145" s="3">
        <v>143</v>
      </c>
      <c r="B145" s="4">
        <v>0.96799999999999997</v>
      </c>
    </row>
    <row r="146" spans="1:2">
      <c r="A146" s="3">
        <v>144</v>
      </c>
      <c r="B146" s="4">
        <v>0.9708</v>
      </c>
    </row>
    <row r="147" spans="1:2">
      <c r="A147" s="3">
        <v>145</v>
      </c>
      <c r="B147" s="4">
        <v>0.97370000000000001</v>
      </c>
    </row>
    <row r="148" spans="1:2">
      <c r="A148" s="3">
        <v>146</v>
      </c>
      <c r="B148" s="4">
        <v>0.97650000000000003</v>
      </c>
    </row>
    <row r="149" spans="1:2">
      <c r="A149" s="3">
        <v>147</v>
      </c>
      <c r="B149" s="4">
        <v>0.97929999999999995</v>
      </c>
    </row>
    <row r="150" spans="1:2">
      <c r="A150" s="3">
        <v>148</v>
      </c>
      <c r="B150" s="4">
        <v>0.98219999999999996</v>
      </c>
    </row>
    <row r="151" spans="1:2">
      <c r="A151" s="3">
        <v>149</v>
      </c>
      <c r="B151" s="4">
        <v>0.98499999999999999</v>
      </c>
    </row>
    <row r="152" spans="1:2">
      <c r="A152" s="3">
        <v>150</v>
      </c>
      <c r="B152" s="4">
        <v>0.98780000000000001</v>
      </c>
    </row>
    <row r="153" spans="1:2">
      <c r="A153" s="3">
        <v>151</v>
      </c>
      <c r="B153" s="4">
        <v>0.99070000000000003</v>
      </c>
    </row>
    <row r="154" spans="1:2">
      <c r="A154" s="3">
        <v>152</v>
      </c>
      <c r="B154" s="4">
        <v>0.99350000000000005</v>
      </c>
    </row>
    <row r="155" spans="1:2">
      <c r="A155" s="3">
        <v>153</v>
      </c>
      <c r="B155" s="4">
        <v>0.99629999999999996</v>
      </c>
    </row>
    <row r="156" spans="1:2">
      <c r="A156" s="3">
        <v>154</v>
      </c>
      <c r="B156" s="4">
        <v>0.99919999999999998</v>
      </c>
    </row>
    <row r="157" spans="1:2">
      <c r="A157" s="3">
        <v>155</v>
      </c>
      <c r="B157" s="4">
        <v>1.002</v>
      </c>
    </row>
    <row r="158" spans="1:2">
      <c r="A158" s="3">
        <v>156</v>
      </c>
      <c r="B158" s="4">
        <v>1.0047999999999999</v>
      </c>
    </row>
    <row r="159" spans="1:2">
      <c r="A159" s="3">
        <v>157</v>
      </c>
      <c r="B159" s="4">
        <v>1.0076000000000001</v>
      </c>
    </row>
    <row r="160" spans="1:2">
      <c r="A160" s="3">
        <v>158</v>
      </c>
      <c r="B160" s="4">
        <v>1.0105</v>
      </c>
    </row>
    <row r="161" spans="1:2">
      <c r="A161" s="3">
        <v>159</v>
      </c>
      <c r="B161" s="4">
        <v>1.0133000000000001</v>
      </c>
    </row>
    <row r="162" spans="1:2">
      <c r="A162" s="3">
        <v>160</v>
      </c>
      <c r="B162" s="4">
        <v>1.0161</v>
      </c>
    </row>
    <row r="163" spans="1:2">
      <c r="A163" s="3">
        <v>161</v>
      </c>
      <c r="B163" s="4">
        <v>1.0189999999999999</v>
      </c>
    </row>
    <row r="164" spans="1:2">
      <c r="A164" s="3">
        <v>162</v>
      </c>
      <c r="B164" s="4">
        <v>1.0218</v>
      </c>
    </row>
    <row r="165" spans="1:2">
      <c r="A165" s="3">
        <v>163</v>
      </c>
      <c r="B165" s="4">
        <v>1.0246</v>
      </c>
    </row>
    <row r="166" spans="1:2">
      <c r="A166" s="3">
        <v>164</v>
      </c>
      <c r="B166" s="4">
        <v>1.0275000000000001</v>
      </c>
    </row>
    <row r="167" spans="1:2">
      <c r="A167" s="3">
        <v>165</v>
      </c>
      <c r="B167" s="4">
        <v>1.0303</v>
      </c>
    </row>
    <row r="168" spans="1:2">
      <c r="A168" s="3">
        <v>166</v>
      </c>
      <c r="B168" s="4">
        <v>1.0330999999999999</v>
      </c>
    </row>
    <row r="169" spans="1:2">
      <c r="A169" s="3">
        <v>167</v>
      </c>
      <c r="B169" s="4">
        <v>1.036</v>
      </c>
    </row>
    <row r="170" spans="1:2">
      <c r="A170" s="3">
        <v>168</v>
      </c>
      <c r="B170" s="4">
        <v>1.0387999999999999</v>
      </c>
    </row>
    <row r="171" spans="1:2">
      <c r="A171" s="3">
        <v>169</v>
      </c>
      <c r="B171" s="4">
        <v>1.0416000000000001</v>
      </c>
    </row>
    <row r="172" spans="1:2">
      <c r="A172" s="3">
        <v>170</v>
      </c>
      <c r="B172" s="4">
        <v>1.0445</v>
      </c>
    </row>
    <row r="173" spans="1:2">
      <c r="A173" s="3">
        <v>171</v>
      </c>
      <c r="B173" s="4">
        <v>1.0472999999999999</v>
      </c>
    </row>
    <row r="174" spans="1:2">
      <c r="A174" s="3">
        <v>172</v>
      </c>
      <c r="B174" s="4">
        <v>1.0501</v>
      </c>
    </row>
    <row r="175" spans="1:2">
      <c r="A175" s="3">
        <v>173</v>
      </c>
      <c r="B175" s="4">
        <v>1.0529999999999999</v>
      </c>
    </row>
    <row r="176" spans="1:2">
      <c r="A176" s="3">
        <v>174</v>
      </c>
      <c r="B176" s="4">
        <v>1.0558000000000001</v>
      </c>
    </row>
    <row r="177" spans="1:2">
      <c r="A177" s="3">
        <v>175</v>
      </c>
      <c r="B177" s="4">
        <v>1.0586</v>
      </c>
    </row>
    <row r="178" spans="1:2">
      <c r="A178" s="3">
        <v>176</v>
      </c>
      <c r="B178" s="4">
        <v>1.0615000000000001</v>
      </c>
    </row>
    <row r="179" spans="1:2">
      <c r="A179" s="3">
        <v>177</v>
      </c>
      <c r="B179" s="4">
        <v>1.0643</v>
      </c>
    </row>
    <row r="180" spans="1:2">
      <c r="A180" s="3">
        <v>178</v>
      </c>
      <c r="B180" s="4">
        <v>1.0670999999999999</v>
      </c>
    </row>
    <row r="181" spans="1:2">
      <c r="A181" s="3">
        <v>179</v>
      </c>
      <c r="B181" s="4">
        <v>1.07</v>
      </c>
    </row>
    <row r="182" spans="1:2">
      <c r="A182" s="3">
        <v>180</v>
      </c>
      <c r="B182" s="4">
        <v>1.0728</v>
      </c>
    </row>
    <row r="183" spans="1:2">
      <c r="A183" s="3">
        <v>181</v>
      </c>
      <c r="B183" s="4">
        <v>1.0755999999999999</v>
      </c>
    </row>
    <row r="184" spans="1:2">
      <c r="A184" s="3">
        <v>182</v>
      </c>
      <c r="B184" s="4">
        <v>1.0785</v>
      </c>
    </row>
    <row r="185" spans="1:2">
      <c r="A185" s="3">
        <v>183</v>
      </c>
      <c r="B185" s="4">
        <v>1.0812999999999999</v>
      </c>
    </row>
    <row r="186" spans="1:2">
      <c r="A186" s="3">
        <v>184</v>
      </c>
      <c r="B186" s="4">
        <v>1.0841000000000001</v>
      </c>
    </row>
    <row r="187" spans="1:2">
      <c r="A187" s="3">
        <v>185</v>
      </c>
      <c r="B187" s="4">
        <v>1.087</v>
      </c>
    </row>
    <row r="188" spans="1:2">
      <c r="A188" s="3">
        <v>186</v>
      </c>
      <c r="B188" s="4">
        <v>1.0898000000000001</v>
      </c>
    </row>
    <row r="189" spans="1:2">
      <c r="A189" s="3">
        <v>187</v>
      </c>
      <c r="B189" s="4">
        <v>1.0926</v>
      </c>
    </row>
    <row r="190" spans="1:2">
      <c r="A190" s="3">
        <v>188</v>
      </c>
      <c r="B190" s="4">
        <v>1.0954999999999999</v>
      </c>
    </row>
    <row r="191" spans="1:2">
      <c r="A191" s="3">
        <v>189</v>
      </c>
      <c r="B191" s="4">
        <v>1.0983000000000001</v>
      </c>
    </row>
    <row r="192" spans="1:2">
      <c r="A192" s="3">
        <v>190</v>
      </c>
      <c r="B192" s="4">
        <v>1.1011</v>
      </c>
    </row>
    <row r="193" spans="1:2">
      <c r="A193" s="3">
        <v>191</v>
      </c>
      <c r="B193" s="4">
        <v>1.1040000000000001</v>
      </c>
    </row>
    <row r="194" spans="1:2">
      <c r="A194" s="3">
        <v>192</v>
      </c>
      <c r="B194" s="4">
        <v>1.1068</v>
      </c>
    </row>
    <row r="195" spans="1:2">
      <c r="A195" s="3">
        <v>193</v>
      </c>
      <c r="B195" s="4">
        <v>1.1095999999999999</v>
      </c>
    </row>
    <row r="196" spans="1:2">
      <c r="A196" s="3">
        <v>194</v>
      </c>
      <c r="B196" s="4">
        <v>1.1125</v>
      </c>
    </row>
    <row r="197" spans="1:2">
      <c r="A197" s="3">
        <v>195</v>
      </c>
      <c r="B197" s="4">
        <v>1.1153</v>
      </c>
    </row>
    <row r="198" spans="1:2">
      <c r="A198" s="3">
        <v>196</v>
      </c>
      <c r="B198" s="4">
        <v>1.1181000000000001</v>
      </c>
    </row>
    <row r="199" spans="1:2">
      <c r="A199" s="3">
        <v>197</v>
      </c>
      <c r="B199" s="4">
        <v>1.121</v>
      </c>
    </row>
    <row r="200" spans="1:2">
      <c r="A200" s="3">
        <v>198</v>
      </c>
      <c r="B200" s="4">
        <v>1.1237999999999999</v>
      </c>
    </row>
    <row r="201" spans="1:2">
      <c r="A201" s="3">
        <v>199</v>
      </c>
      <c r="B201" s="4">
        <v>1.1266</v>
      </c>
    </row>
    <row r="202" spans="1:2">
      <c r="A202" s="3">
        <v>200</v>
      </c>
      <c r="B202" s="4">
        <v>1.1294999999999999</v>
      </c>
    </row>
    <row r="203" spans="1:2">
      <c r="A203" s="3">
        <v>201</v>
      </c>
      <c r="B203" s="4">
        <v>1.1323000000000001</v>
      </c>
    </row>
    <row r="204" spans="1:2">
      <c r="A204" s="3">
        <v>202</v>
      </c>
      <c r="B204" s="4">
        <v>1.1351</v>
      </c>
    </row>
    <row r="205" spans="1:2">
      <c r="A205" s="3">
        <v>203</v>
      </c>
      <c r="B205" s="4">
        <v>1.1379999999999999</v>
      </c>
    </row>
    <row r="206" spans="1:2">
      <c r="A206" s="3">
        <v>204</v>
      </c>
      <c r="B206" s="4">
        <v>1.1408</v>
      </c>
    </row>
    <row r="207" spans="1:2">
      <c r="A207" s="3">
        <v>205</v>
      </c>
      <c r="B207" s="4">
        <v>1.1435999999999999</v>
      </c>
    </row>
    <row r="208" spans="1:2">
      <c r="A208" s="3">
        <v>206</v>
      </c>
      <c r="B208" s="4">
        <v>1.1465000000000001</v>
      </c>
    </row>
    <row r="209" spans="1:2">
      <c r="A209" s="3">
        <v>207</v>
      </c>
      <c r="B209" s="4">
        <v>1.1493</v>
      </c>
    </row>
    <row r="210" spans="1:2">
      <c r="A210" s="3">
        <v>208</v>
      </c>
      <c r="B210" s="4">
        <v>1.1520999999999999</v>
      </c>
    </row>
    <row r="211" spans="1:2">
      <c r="A211" s="3">
        <v>209</v>
      </c>
      <c r="B211" s="4">
        <v>1.155</v>
      </c>
    </row>
    <row r="212" spans="1:2">
      <c r="A212" s="3">
        <v>210</v>
      </c>
      <c r="B212" s="4">
        <v>1.1577999999999999</v>
      </c>
    </row>
    <row r="213" spans="1:2">
      <c r="A213" s="3">
        <v>211</v>
      </c>
      <c r="B213" s="4">
        <v>1.1606000000000001</v>
      </c>
    </row>
    <row r="214" spans="1:2">
      <c r="A214" s="3">
        <v>212</v>
      </c>
      <c r="B214" s="4">
        <v>1.1635</v>
      </c>
    </row>
    <row r="215" spans="1:2">
      <c r="A215" s="3">
        <v>213</v>
      </c>
      <c r="B215" s="4">
        <v>1.1662999999999999</v>
      </c>
    </row>
    <row r="216" spans="1:2">
      <c r="A216" s="3">
        <v>214</v>
      </c>
      <c r="B216" s="4">
        <v>1.1691</v>
      </c>
    </row>
    <row r="217" spans="1:2">
      <c r="A217" s="3">
        <v>215</v>
      </c>
      <c r="B217" s="4">
        <v>1.1719999999999999</v>
      </c>
    </row>
    <row r="218" spans="1:2">
      <c r="A218" s="3">
        <v>216</v>
      </c>
      <c r="B218" s="4">
        <v>1.1748000000000001</v>
      </c>
    </row>
    <row r="219" spans="1:2">
      <c r="A219" s="3">
        <v>217</v>
      </c>
      <c r="B219" s="4">
        <v>1.1776</v>
      </c>
    </row>
    <row r="220" spans="1:2">
      <c r="A220" s="3">
        <v>218</v>
      </c>
      <c r="B220" s="4">
        <v>1.1805000000000001</v>
      </c>
    </row>
    <row r="221" spans="1:2">
      <c r="A221" s="3">
        <v>219</v>
      </c>
      <c r="B221" s="4">
        <v>1.1833</v>
      </c>
    </row>
    <row r="222" spans="1:2">
      <c r="A222" s="3">
        <v>220</v>
      </c>
      <c r="B222" s="4">
        <v>1.1860999999999999</v>
      </c>
    </row>
    <row r="223" spans="1:2">
      <c r="A223" s="3">
        <v>221</v>
      </c>
      <c r="B223" s="4">
        <v>1.1890000000000001</v>
      </c>
    </row>
    <row r="224" spans="1:2">
      <c r="A224" s="3">
        <v>222</v>
      </c>
      <c r="B224" s="4">
        <v>1.1918</v>
      </c>
    </row>
    <row r="225" spans="1:2">
      <c r="A225" s="3">
        <v>223</v>
      </c>
      <c r="B225" s="4">
        <v>1.1946000000000001</v>
      </c>
    </row>
    <row r="226" spans="1:2">
      <c r="A226" s="3">
        <v>224</v>
      </c>
      <c r="B226" s="4">
        <v>1.1974</v>
      </c>
    </row>
    <row r="227" spans="1:2">
      <c r="A227" s="3">
        <v>225</v>
      </c>
      <c r="B227" s="4">
        <v>1.2001999999999999</v>
      </c>
    </row>
    <row r="228" spans="1:2">
      <c r="A228" s="3">
        <v>226</v>
      </c>
      <c r="B228" s="4">
        <v>1.2030000000000001</v>
      </c>
    </row>
    <row r="229" spans="1:2">
      <c r="A229" s="3">
        <v>227</v>
      </c>
      <c r="B229" s="4">
        <v>1.2058</v>
      </c>
    </row>
    <row r="230" spans="1:2">
      <c r="A230" s="3">
        <v>228</v>
      </c>
      <c r="B230" s="4">
        <v>1.2085999999999999</v>
      </c>
    </row>
    <row r="231" spans="1:2">
      <c r="A231" s="3">
        <v>229</v>
      </c>
      <c r="B231" s="4">
        <v>1.2114</v>
      </c>
    </row>
    <row r="232" spans="1:2">
      <c r="A232" s="3">
        <v>230</v>
      </c>
      <c r="B232" s="4">
        <v>1.2141999999999999</v>
      </c>
    </row>
    <row r="233" spans="1:2">
      <c r="A233" s="3">
        <v>231</v>
      </c>
      <c r="B233" s="4">
        <v>1.2170000000000001</v>
      </c>
    </row>
    <row r="234" spans="1:2">
      <c r="A234" s="3">
        <v>232</v>
      </c>
      <c r="B234" s="4">
        <v>1.2198</v>
      </c>
    </row>
    <row r="235" spans="1:2">
      <c r="A235" s="3">
        <v>233</v>
      </c>
      <c r="B235" s="4">
        <v>1.2225999999999999</v>
      </c>
    </row>
    <row r="236" spans="1:2">
      <c r="A236" s="3">
        <v>234</v>
      </c>
      <c r="B236" s="4">
        <v>1.2254</v>
      </c>
    </row>
    <row r="237" spans="1:2">
      <c r="A237" s="3">
        <v>235</v>
      </c>
      <c r="B237" s="4">
        <v>1.2282</v>
      </c>
    </row>
    <row r="238" spans="1:2">
      <c r="A238" s="3">
        <v>236</v>
      </c>
      <c r="B238" s="4">
        <v>1.2310000000000001</v>
      </c>
    </row>
    <row r="239" spans="1:2">
      <c r="A239" s="3">
        <v>237</v>
      </c>
      <c r="B239" s="4">
        <v>1.2338</v>
      </c>
    </row>
    <row r="240" spans="1:2">
      <c r="A240" s="3">
        <v>238</v>
      </c>
      <c r="B240" s="4">
        <v>1.2365999999999999</v>
      </c>
    </row>
    <row r="241" spans="1:2">
      <c r="A241" s="3">
        <v>239</v>
      </c>
      <c r="B241" s="4">
        <v>1.2394000000000001</v>
      </c>
    </row>
    <row r="242" spans="1:2">
      <c r="A242" s="3">
        <v>240</v>
      </c>
      <c r="B242" s="4">
        <v>1.2422</v>
      </c>
    </row>
    <row r="243" spans="1:2">
      <c r="A243" s="3">
        <v>241</v>
      </c>
      <c r="B243" s="4">
        <v>1.2450000000000001</v>
      </c>
    </row>
    <row r="244" spans="1:2">
      <c r="A244" s="3">
        <v>242</v>
      </c>
      <c r="B244" s="4">
        <v>1.2478</v>
      </c>
    </row>
    <row r="245" spans="1:2">
      <c r="A245" s="3">
        <v>243</v>
      </c>
      <c r="B245" s="4">
        <v>1.2505999999999999</v>
      </c>
    </row>
    <row r="246" spans="1:2">
      <c r="A246" s="3">
        <v>244</v>
      </c>
      <c r="B246" s="4">
        <v>1.2534000000000001</v>
      </c>
    </row>
    <row r="247" spans="1:2">
      <c r="A247" s="3">
        <v>245</v>
      </c>
      <c r="B247" s="4">
        <v>1.2562</v>
      </c>
    </row>
    <row r="248" spans="1:2">
      <c r="A248" s="3">
        <v>246</v>
      </c>
      <c r="B248" s="4">
        <v>1.2589999999999999</v>
      </c>
    </row>
    <row r="249" spans="1:2">
      <c r="A249" s="3">
        <v>247</v>
      </c>
      <c r="B249" s="4">
        <v>1.2618</v>
      </c>
    </row>
    <row r="250" spans="1:2">
      <c r="A250" s="3">
        <v>248</v>
      </c>
      <c r="B250" s="4">
        <v>1.2645999999999999</v>
      </c>
    </row>
    <row r="251" spans="1:2">
      <c r="A251" s="3">
        <v>249</v>
      </c>
      <c r="B251" s="4">
        <v>1.2674000000000001</v>
      </c>
    </row>
    <row r="252" spans="1:2">
      <c r="A252" s="3">
        <v>250</v>
      </c>
      <c r="B252" s="4">
        <v>1.2702</v>
      </c>
    </row>
    <row r="253" spans="1:2">
      <c r="A253" s="3">
        <v>251</v>
      </c>
      <c r="B253" s="4">
        <v>1.2729999999999999</v>
      </c>
    </row>
    <row r="254" spans="1:2">
      <c r="A254" s="3">
        <v>252</v>
      </c>
      <c r="B254" s="4">
        <v>1.2758</v>
      </c>
    </row>
    <row r="255" spans="1:2">
      <c r="A255" s="3">
        <v>253</v>
      </c>
      <c r="B255" s="4">
        <v>1.2786</v>
      </c>
    </row>
    <row r="256" spans="1:2">
      <c r="A256" s="3">
        <v>254</v>
      </c>
      <c r="B256" s="4">
        <v>1.2814000000000001</v>
      </c>
    </row>
    <row r="257" spans="1:2">
      <c r="A257" s="3">
        <v>255</v>
      </c>
      <c r="B257" s="4">
        <v>1.2842</v>
      </c>
    </row>
    <row r="258" spans="1:2">
      <c r="A258" s="3">
        <v>256</v>
      </c>
      <c r="B258" s="4">
        <v>1.2869999999999999</v>
      </c>
    </row>
    <row r="259" spans="1:2">
      <c r="A259" s="3">
        <v>257</v>
      </c>
      <c r="B259" s="4">
        <v>1.2898000000000001</v>
      </c>
    </row>
    <row r="260" spans="1:2">
      <c r="A260" s="3">
        <v>258</v>
      </c>
      <c r="B260" s="4">
        <v>1.2926</v>
      </c>
    </row>
    <row r="261" spans="1:2">
      <c r="A261" s="3">
        <v>259</v>
      </c>
      <c r="B261" s="4">
        <v>1.2954000000000001</v>
      </c>
    </row>
    <row r="262" spans="1:2">
      <c r="A262" s="3">
        <v>260</v>
      </c>
      <c r="B262" s="4">
        <v>1.2982</v>
      </c>
    </row>
    <row r="263" spans="1:2">
      <c r="A263" s="3">
        <v>261</v>
      </c>
      <c r="B263" s="4">
        <v>1.3009999999999999</v>
      </c>
    </row>
    <row r="264" spans="1:2">
      <c r="A264" s="3">
        <v>262</v>
      </c>
      <c r="B264" s="4">
        <v>1.3038000000000001</v>
      </c>
    </row>
    <row r="265" spans="1:2">
      <c r="A265" s="3">
        <v>263</v>
      </c>
      <c r="B265" s="4">
        <v>1.3066</v>
      </c>
    </row>
    <row r="266" spans="1:2">
      <c r="A266" s="3">
        <v>264</v>
      </c>
      <c r="B266" s="4">
        <v>1.3093999999999999</v>
      </c>
    </row>
    <row r="267" spans="1:2">
      <c r="A267" s="3">
        <v>265</v>
      </c>
      <c r="B267" s="4">
        <v>1.3122</v>
      </c>
    </row>
    <row r="268" spans="1:2">
      <c r="A268" s="3">
        <v>266</v>
      </c>
      <c r="B268" s="4">
        <v>1.3149999999999999</v>
      </c>
    </row>
    <row r="269" spans="1:2">
      <c r="A269" s="3">
        <v>267</v>
      </c>
      <c r="B269" s="4">
        <v>1.3178000000000001</v>
      </c>
    </row>
    <row r="270" spans="1:2">
      <c r="A270" s="3">
        <v>268</v>
      </c>
      <c r="B270" s="4">
        <v>1.3206</v>
      </c>
    </row>
    <row r="271" spans="1:2">
      <c r="A271" s="3">
        <v>269</v>
      </c>
      <c r="B271" s="4">
        <v>1.3233999999999999</v>
      </c>
    </row>
    <row r="272" spans="1:2">
      <c r="A272" s="3">
        <v>270</v>
      </c>
      <c r="B272" s="4">
        <v>1.3262</v>
      </c>
    </row>
    <row r="273" spans="1:2">
      <c r="A273" s="3">
        <v>271</v>
      </c>
      <c r="B273" s="4">
        <v>1.329</v>
      </c>
    </row>
    <row r="274" spans="1:2">
      <c r="A274" s="3">
        <v>272</v>
      </c>
      <c r="B274" s="4">
        <v>1.3318000000000001</v>
      </c>
    </row>
    <row r="275" spans="1:2">
      <c r="A275" s="3">
        <v>273</v>
      </c>
      <c r="B275" s="4">
        <v>1.3346</v>
      </c>
    </row>
    <row r="276" spans="1:2">
      <c r="A276" s="3">
        <v>274</v>
      </c>
      <c r="B276" s="4">
        <v>1.3373999999999999</v>
      </c>
    </row>
    <row r="277" spans="1:2">
      <c r="A277" s="3">
        <v>275</v>
      </c>
      <c r="B277" s="4">
        <v>1.3402000000000001</v>
      </c>
    </row>
    <row r="278" spans="1:2">
      <c r="A278" s="3">
        <v>276</v>
      </c>
      <c r="B278" s="4">
        <v>1.343</v>
      </c>
    </row>
    <row r="279" spans="1:2">
      <c r="A279" s="3">
        <v>277</v>
      </c>
      <c r="B279" s="4">
        <v>1.3458000000000001</v>
      </c>
    </row>
    <row r="280" spans="1:2">
      <c r="A280" s="3">
        <v>278</v>
      </c>
      <c r="B280" s="4">
        <v>1.3486</v>
      </c>
    </row>
    <row r="281" spans="1:2">
      <c r="A281" s="3">
        <v>279</v>
      </c>
      <c r="B281" s="4">
        <v>1.3513999999999999</v>
      </c>
    </row>
    <row r="282" spans="1:2">
      <c r="A282" s="3">
        <v>280</v>
      </c>
      <c r="B282" s="4">
        <v>1.3542000000000001</v>
      </c>
    </row>
    <row r="283" spans="1:2">
      <c r="A283" s="3">
        <v>281</v>
      </c>
      <c r="B283" s="4">
        <v>1.357</v>
      </c>
    </row>
    <row r="284" spans="1:2">
      <c r="A284" s="3">
        <v>282</v>
      </c>
      <c r="B284" s="4">
        <v>1.3597999999999999</v>
      </c>
    </row>
    <row r="285" spans="1:2">
      <c r="A285" s="3">
        <v>283</v>
      </c>
      <c r="B285" s="4">
        <v>1.3626</v>
      </c>
    </row>
    <row r="286" spans="1:2">
      <c r="A286" s="3">
        <v>284</v>
      </c>
      <c r="B286" s="4">
        <v>1.3653999999999999</v>
      </c>
    </row>
    <row r="287" spans="1:2">
      <c r="A287" s="3">
        <v>285</v>
      </c>
      <c r="B287" s="4">
        <v>1.3682000000000001</v>
      </c>
    </row>
    <row r="288" spans="1:2">
      <c r="A288" s="3">
        <v>286</v>
      </c>
      <c r="B288" s="4">
        <v>1.371</v>
      </c>
    </row>
    <row r="289" spans="1:2">
      <c r="A289" s="3">
        <v>287</v>
      </c>
      <c r="B289" s="4">
        <v>1.3737999999999999</v>
      </c>
    </row>
    <row r="290" spans="1:2">
      <c r="A290" s="3">
        <v>288</v>
      </c>
      <c r="B290" s="4">
        <v>1.3766</v>
      </c>
    </row>
    <row r="291" spans="1:2">
      <c r="A291" s="3">
        <v>289</v>
      </c>
      <c r="B291" s="4">
        <v>1.3794</v>
      </c>
    </row>
    <row r="292" spans="1:2">
      <c r="A292" s="3">
        <v>290</v>
      </c>
      <c r="B292" s="4">
        <v>1.3822000000000001</v>
      </c>
    </row>
    <row r="293" spans="1:2">
      <c r="A293" s="3">
        <v>291</v>
      </c>
      <c r="B293" s="4">
        <v>1.385</v>
      </c>
    </row>
    <row r="294" spans="1:2">
      <c r="A294" s="3">
        <v>292</v>
      </c>
      <c r="B294" s="4">
        <v>1.3877999999999999</v>
      </c>
    </row>
    <row r="295" spans="1:2">
      <c r="A295" s="3">
        <v>293</v>
      </c>
      <c r="B295" s="4">
        <v>1.3906000000000001</v>
      </c>
    </row>
    <row r="296" spans="1:2">
      <c r="A296" s="3">
        <v>294</v>
      </c>
      <c r="B296" s="4">
        <v>1.3934</v>
      </c>
    </row>
    <row r="297" spans="1:2">
      <c r="A297" s="3">
        <v>295</v>
      </c>
      <c r="B297" s="4">
        <v>1.3962000000000001</v>
      </c>
    </row>
    <row r="298" spans="1:2">
      <c r="A298" s="3">
        <v>296</v>
      </c>
      <c r="B298" s="4">
        <v>1.399</v>
      </c>
    </row>
    <row r="299" spans="1:2">
      <c r="A299" s="3">
        <v>297</v>
      </c>
      <c r="B299" s="4">
        <v>1.4017999999999999</v>
      </c>
    </row>
    <row r="300" spans="1:2">
      <c r="A300" s="3">
        <v>298</v>
      </c>
      <c r="B300" s="4">
        <v>1.4046000000000001</v>
      </c>
    </row>
    <row r="301" spans="1:2">
      <c r="A301" s="3">
        <v>299</v>
      </c>
      <c r="B301" s="4">
        <v>1.4074</v>
      </c>
    </row>
    <row r="302" spans="1:2">
      <c r="A302" s="3">
        <v>300</v>
      </c>
      <c r="B302" s="4">
        <v>1.4101999999999999</v>
      </c>
    </row>
    <row r="303" spans="1:2">
      <c r="A303" s="3">
        <v>301</v>
      </c>
      <c r="B303" s="4">
        <v>1.413</v>
      </c>
    </row>
    <row r="304" spans="1:2">
      <c r="A304" s="3">
        <v>302</v>
      </c>
      <c r="B304" s="4">
        <v>1.4157999999999999</v>
      </c>
    </row>
    <row r="305" spans="1:2">
      <c r="A305" s="3">
        <v>303</v>
      </c>
      <c r="B305" s="4">
        <v>1.4186000000000001</v>
      </c>
    </row>
    <row r="306" spans="1:2">
      <c r="A306" s="3">
        <v>304</v>
      </c>
      <c r="B306" s="4">
        <v>1.4214</v>
      </c>
    </row>
    <row r="307" spans="1:2">
      <c r="A307" s="3">
        <v>305</v>
      </c>
      <c r="B307" s="4">
        <v>1.4241999999999999</v>
      </c>
    </row>
    <row r="308" spans="1:2">
      <c r="A308" s="3">
        <v>306</v>
      </c>
      <c r="B308" s="4">
        <v>1.427</v>
      </c>
    </row>
    <row r="309" spans="1:2">
      <c r="A309" s="3">
        <v>307</v>
      </c>
      <c r="B309" s="4">
        <v>1.4298</v>
      </c>
    </row>
    <row r="310" spans="1:2">
      <c r="A310" s="3">
        <v>308</v>
      </c>
      <c r="B310" s="4">
        <v>1.4326000000000001</v>
      </c>
    </row>
    <row r="311" spans="1:2">
      <c r="A311" s="3">
        <v>309</v>
      </c>
      <c r="B311" s="4">
        <v>1.4354</v>
      </c>
    </row>
    <row r="312" spans="1:2">
      <c r="A312" s="3">
        <v>310</v>
      </c>
      <c r="B312" s="4">
        <v>1.4381999999999999</v>
      </c>
    </row>
    <row r="313" spans="1:2">
      <c r="A313" s="3">
        <v>311</v>
      </c>
      <c r="B313" s="4">
        <v>1.4410000000000001</v>
      </c>
    </row>
    <row r="314" spans="1:2">
      <c r="A314" s="3">
        <v>312</v>
      </c>
      <c r="B314" s="4">
        <v>1.4438</v>
      </c>
    </row>
    <row r="315" spans="1:2">
      <c r="A315" s="3">
        <v>313</v>
      </c>
      <c r="B315" s="4">
        <v>1.4466000000000001</v>
      </c>
    </row>
    <row r="316" spans="1:2">
      <c r="A316" s="3">
        <v>314</v>
      </c>
      <c r="B316" s="4">
        <v>1.4494</v>
      </c>
    </row>
    <row r="317" spans="1:2">
      <c r="A317" s="3">
        <v>315</v>
      </c>
      <c r="B317" s="4">
        <v>1.4521999999999999</v>
      </c>
    </row>
    <row r="318" spans="1:2">
      <c r="A318" s="3">
        <v>316</v>
      </c>
      <c r="B318" s="4">
        <v>1.4550000000000001</v>
      </c>
    </row>
    <row r="319" spans="1:2">
      <c r="A319" s="3">
        <v>317</v>
      </c>
      <c r="B319" s="4">
        <v>1.4578</v>
      </c>
    </row>
    <row r="320" spans="1:2">
      <c r="A320" s="3">
        <v>318</v>
      </c>
      <c r="B320" s="4">
        <v>1.4605999999999999</v>
      </c>
    </row>
    <row r="321" spans="1:2">
      <c r="A321" s="3">
        <v>319</v>
      </c>
      <c r="B321" s="4">
        <v>1.4634</v>
      </c>
    </row>
    <row r="322" spans="1:2">
      <c r="A322" s="3">
        <v>320</v>
      </c>
      <c r="B322" s="4">
        <v>1.4661999999999999</v>
      </c>
    </row>
    <row r="323" spans="1:2">
      <c r="A323" s="3">
        <v>321</v>
      </c>
      <c r="B323" s="4">
        <v>1.4690000000000001</v>
      </c>
    </row>
    <row r="324" spans="1:2">
      <c r="A324" s="3">
        <v>322</v>
      </c>
      <c r="B324" s="4">
        <v>1.4718</v>
      </c>
    </row>
    <row r="325" spans="1:2">
      <c r="A325" s="3">
        <v>323</v>
      </c>
      <c r="B325" s="4">
        <v>1.4745999999999999</v>
      </c>
    </row>
    <row r="326" spans="1:2">
      <c r="A326" s="3">
        <v>324</v>
      </c>
      <c r="B326" s="4">
        <v>1.4774</v>
      </c>
    </row>
    <row r="327" spans="1:2">
      <c r="A327" s="3">
        <v>325</v>
      </c>
      <c r="B327" s="4">
        <v>1.4802</v>
      </c>
    </row>
    <row r="328" spans="1:2">
      <c r="A328" s="3">
        <v>326</v>
      </c>
      <c r="B328" s="4">
        <v>1.4830000000000001</v>
      </c>
    </row>
    <row r="329" spans="1:2">
      <c r="A329" s="3">
        <v>327</v>
      </c>
      <c r="B329" s="4">
        <v>1.4830000000000001</v>
      </c>
    </row>
    <row r="330" spans="1:2">
      <c r="A330" s="3">
        <v>328</v>
      </c>
      <c r="B330" s="4">
        <v>1.4830000000000001</v>
      </c>
    </row>
    <row r="331" spans="1:2">
      <c r="A331" s="3">
        <v>329</v>
      </c>
      <c r="B331" s="4">
        <v>1.4830000000000001</v>
      </c>
    </row>
    <row r="332" spans="1:2">
      <c r="A332" s="3">
        <v>330</v>
      </c>
      <c r="B332" s="4">
        <v>1.4830000000000001</v>
      </c>
    </row>
    <row r="333" spans="1:2">
      <c r="A333" s="3">
        <v>331</v>
      </c>
      <c r="B333" s="4">
        <v>1.4830000000000001</v>
      </c>
    </row>
    <row r="334" spans="1:2">
      <c r="A334" s="3">
        <v>332</v>
      </c>
      <c r="B334" s="4">
        <v>1.4830000000000001</v>
      </c>
    </row>
    <row r="335" spans="1:2">
      <c r="A335" s="3">
        <v>333</v>
      </c>
      <c r="B335" s="4">
        <v>1.4830000000000001</v>
      </c>
    </row>
    <row r="336" spans="1:2">
      <c r="A336" s="3">
        <v>334</v>
      </c>
      <c r="B336" s="4">
        <v>1.4830000000000001</v>
      </c>
    </row>
    <row r="337" spans="1:2">
      <c r="A337" s="3">
        <v>335</v>
      </c>
      <c r="B337" s="4">
        <v>1.4830000000000001</v>
      </c>
    </row>
    <row r="338" spans="1:2">
      <c r="A338" s="3">
        <v>336</v>
      </c>
      <c r="B338" s="4">
        <v>1.4830000000000001</v>
      </c>
    </row>
    <row r="339" spans="1:2">
      <c r="A339" s="3">
        <v>337</v>
      </c>
      <c r="B339" s="4">
        <v>1.4830000000000001</v>
      </c>
    </row>
    <row r="340" spans="1:2">
      <c r="A340" s="3">
        <v>338</v>
      </c>
      <c r="B340" s="4">
        <v>1.4830000000000001</v>
      </c>
    </row>
    <row r="341" spans="1:2">
      <c r="A341" s="3">
        <v>339</v>
      </c>
      <c r="B341" s="4">
        <v>1.4830000000000001</v>
      </c>
    </row>
    <row r="342" spans="1:2">
      <c r="A342" s="3">
        <v>340</v>
      </c>
      <c r="B342" s="4">
        <v>1.4830000000000001</v>
      </c>
    </row>
    <row r="343" spans="1:2">
      <c r="A343" s="3">
        <v>341</v>
      </c>
      <c r="B343" s="4">
        <v>1.4830000000000001</v>
      </c>
    </row>
    <row r="344" spans="1:2">
      <c r="A344" s="3">
        <v>342</v>
      </c>
      <c r="B344" s="4">
        <v>1.4830000000000001</v>
      </c>
    </row>
    <row r="345" spans="1:2">
      <c r="A345" s="3">
        <v>343</v>
      </c>
      <c r="B345" s="4">
        <v>1.4830000000000001</v>
      </c>
    </row>
    <row r="346" spans="1:2">
      <c r="A346" s="3">
        <v>344</v>
      </c>
      <c r="B346" s="4">
        <v>1.4830000000000001</v>
      </c>
    </row>
    <row r="347" spans="1:2">
      <c r="A347" s="3">
        <v>345</v>
      </c>
      <c r="B347" s="4">
        <v>1.4830000000000001</v>
      </c>
    </row>
    <row r="348" spans="1:2">
      <c r="A348" s="3">
        <v>346</v>
      </c>
      <c r="B348" s="4">
        <v>1.4830000000000001</v>
      </c>
    </row>
    <row r="349" spans="1:2">
      <c r="A349" s="3">
        <v>347</v>
      </c>
      <c r="B349" s="4">
        <v>1.4830000000000001</v>
      </c>
    </row>
    <row r="350" spans="1:2">
      <c r="A350" s="3">
        <v>348</v>
      </c>
      <c r="B350" s="4">
        <v>1.4830000000000001</v>
      </c>
    </row>
    <row r="351" spans="1:2">
      <c r="A351" s="3">
        <v>349</v>
      </c>
      <c r="B351" s="4">
        <v>1.4830000000000001</v>
      </c>
    </row>
    <row r="352" spans="1:2">
      <c r="A352" s="3">
        <v>350</v>
      </c>
      <c r="B352" s="4">
        <v>1.4830000000000001</v>
      </c>
    </row>
    <row r="353" spans="1:2">
      <c r="A353" s="3">
        <v>351</v>
      </c>
      <c r="B353" s="4">
        <v>1.4830000000000001</v>
      </c>
    </row>
    <row r="354" spans="1:2">
      <c r="A354" s="3">
        <v>352</v>
      </c>
      <c r="B354" s="4">
        <v>1.4830000000000001</v>
      </c>
    </row>
    <row r="355" spans="1:2">
      <c r="A355" s="3">
        <v>353</v>
      </c>
      <c r="B355" s="4">
        <v>1.4830000000000001</v>
      </c>
    </row>
    <row r="356" spans="1:2">
      <c r="A356" s="3">
        <v>354</v>
      </c>
      <c r="B356" s="4">
        <v>1.4830000000000001</v>
      </c>
    </row>
    <row r="357" spans="1:2">
      <c r="A357" s="3">
        <v>355</v>
      </c>
      <c r="B357" s="4">
        <v>1.4830000000000001</v>
      </c>
    </row>
    <row r="358" spans="1:2">
      <c r="A358" s="3">
        <v>356</v>
      </c>
      <c r="B358" s="4">
        <v>1.4830000000000001</v>
      </c>
    </row>
    <row r="359" spans="1:2">
      <c r="A359" s="3">
        <v>357</v>
      </c>
      <c r="B359" s="4">
        <v>1.4830000000000001</v>
      </c>
    </row>
    <row r="360" spans="1:2">
      <c r="A360" s="3">
        <v>358</v>
      </c>
      <c r="B360" s="4">
        <v>1.4830000000000001</v>
      </c>
    </row>
    <row r="361" spans="1:2">
      <c r="A361" s="3">
        <v>359</v>
      </c>
      <c r="B361" s="4">
        <v>1.4830000000000001</v>
      </c>
    </row>
    <row r="362" spans="1:2">
      <c r="A362" s="3">
        <v>360</v>
      </c>
      <c r="B362" s="4">
        <v>1.4830000000000001</v>
      </c>
    </row>
    <row r="363" spans="1:2">
      <c r="A363" s="3">
        <v>361</v>
      </c>
      <c r="B363" s="4">
        <v>1.4830000000000001</v>
      </c>
    </row>
    <row r="364" spans="1:2">
      <c r="A364" s="3">
        <v>362</v>
      </c>
      <c r="B364" s="4">
        <v>1.4830000000000001</v>
      </c>
    </row>
    <row r="365" spans="1:2">
      <c r="A365" s="3">
        <v>363</v>
      </c>
      <c r="B365" s="4">
        <v>1.4830000000000001</v>
      </c>
    </row>
    <row r="366" spans="1:2">
      <c r="A366" s="3">
        <v>364</v>
      </c>
      <c r="B366" s="4">
        <v>1.4830000000000001</v>
      </c>
    </row>
    <row r="367" spans="1:2">
      <c r="A367" s="3">
        <v>365</v>
      </c>
      <c r="B367" s="4">
        <v>1.4830000000000001</v>
      </c>
    </row>
    <row r="368" spans="1:2">
      <c r="A368" s="3">
        <v>366</v>
      </c>
      <c r="B368" s="4">
        <v>1.4830000000000001</v>
      </c>
    </row>
    <row r="369" spans="1:2">
      <c r="A369" s="3">
        <v>367</v>
      </c>
      <c r="B369" s="4">
        <v>1.4830000000000001</v>
      </c>
    </row>
    <row r="370" spans="1:2">
      <c r="A370" s="3">
        <v>368</v>
      </c>
      <c r="B370" s="4">
        <v>1.4830000000000001</v>
      </c>
    </row>
    <row r="371" spans="1:2">
      <c r="A371" s="3">
        <v>369</v>
      </c>
      <c r="B371" s="4">
        <v>1.4830000000000001</v>
      </c>
    </row>
    <row r="372" spans="1:2">
      <c r="A372" s="3">
        <v>370</v>
      </c>
      <c r="B372" s="4">
        <v>1.4830000000000001</v>
      </c>
    </row>
    <row r="373" spans="1:2">
      <c r="A373" s="3">
        <v>371</v>
      </c>
      <c r="B373" s="4">
        <v>1.4830000000000001</v>
      </c>
    </row>
    <row r="374" spans="1:2">
      <c r="A374" s="3">
        <v>372</v>
      </c>
      <c r="B374" s="4">
        <v>1.4830000000000001</v>
      </c>
    </row>
    <row r="375" spans="1:2">
      <c r="A375" s="3">
        <v>373</v>
      </c>
      <c r="B375" s="4">
        <v>1.4830000000000001</v>
      </c>
    </row>
    <row r="376" spans="1:2">
      <c r="A376" s="3">
        <v>374</v>
      </c>
      <c r="B376" s="4">
        <v>1.4830000000000001</v>
      </c>
    </row>
    <row r="377" spans="1:2">
      <c r="A377" s="3">
        <v>375</v>
      </c>
      <c r="B377" s="4">
        <v>1.4830000000000001</v>
      </c>
    </row>
    <row r="378" spans="1:2">
      <c r="A378" s="3">
        <v>376</v>
      </c>
      <c r="B378" s="4">
        <v>1.4830000000000001</v>
      </c>
    </row>
    <row r="379" spans="1:2">
      <c r="A379" s="3">
        <v>377</v>
      </c>
      <c r="B379" s="4">
        <v>1.4830000000000001</v>
      </c>
    </row>
    <row r="380" spans="1:2">
      <c r="A380" s="3">
        <v>378</v>
      </c>
      <c r="B380" s="4">
        <v>1.4830000000000001</v>
      </c>
    </row>
    <row r="381" spans="1:2">
      <c r="A381" s="3">
        <v>379</v>
      </c>
      <c r="B381" s="4">
        <v>1.4830000000000001</v>
      </c>
    </row>
    <row r="382" spans="1:2">
      <c r="A382" s="3">
        <v>380</v>
      </c>
      <c r="B382" s="4">
        <v>1.4830000000000001</v>
      </c>
    </row>
    <row r="383" spans="1:2">
      <c r="A383" s="3">
        <v>381</v>
      </c>
      <c r="B383" s="4">
        <v>1.4830000000000001</v>
      </c>
    </row>
    <row r="384" spans="1:2">
      <c r="A384" s="3">
        <v>382</v>
      </c>
      <c r="B384" s="4">
        <v>1.4830000000000001</v>
      </c>
    </row>
    <row r="385" spans="1:2">
      <c r="A385" s="3">
        <v>383</v>
      </c>
      <c r="B385" s="4">
        <v>1.4830000000000001</v>
      </c>
    </row>
    <row r="386" spans="1:2">
      <c r="A386" s="3">
        <v>384</v>
      </c>
      <c r="B386" s="4">
        <v>1.4830000000000001</v>
      </c>
    </row>
    <row r="387" spans="1:2">
      <c r="A387" s="3">
        <v>385</v>
      </c>
      <c r="B387" s="4">
        <v>1.4830000000000001</v>
      </c>
    </row>
    <row r="388" spans="1:2">
      <c r="A388" s="3">
        <v>386</v>
      </c>
      <c r="B388" s="4">
        <v>1.4830000000000001</v>
      </c>
    </row>
    <row r="389" spans="1:2">
      <c r="A389" s="3">
        <v>387</v>
      </c>
      <c r="B389" s="4">
        <v>1.4830000000000001</v>
      </c>
    </row>
    <row r="390" spans="1:2">
      <c r="A390" s="3">
        <v>388</v>
      </c>
      <c r="B390" s="4">
        <v>1.4830000000000001</v>
      </c>
    </row>
    <row r="391" spans="1:2">
      <c r="A391" s="3">
        <v>389</v>
      </c>
      <c r="B391" s="4">
        <v>1.4830000000000001</v>
      </c>
    </row>
    <row r="392" spans="1:2">
      <c r="A392" s="3">
        <v>390</v>
      </c>
      <c r="B392" s="4">
        <v>1.4830000000000001</v>
      </c>
    </row>
    <row r="393" spans="1:2">
      <c r="A393" s="3">
        <v>391</v>
      </c>
      <c r="B393" s="4">
        <v>1.4830000000000001</v>
      </c>
    </row>
    <row r="394" spans="1:2">
      <c r="A394" s="3">
        <v>392</v>
      </c>
      <c r="B394" s="4">
        <v>1.4830000000000001</v>
      </c>
    </row>
    <row r="395" spans="1:2">
      <c r="A395" s="3">
        <v>393</v>
      </c>
      <c r="B395" s="4">
        <v>1.4830000000000001</v>
      </c>
    </row>
    <row r="396" spans="1:2">
      <c r="A396" s="3">
        <v>394</v>
      </c>
      <c r="B396" s="4">
        <v>1.4830000000000001</v>
      </c>
    </row>
    <row r="397" spans="1:2">
      <c r="A397" s="3">
        <v>395</v>
      </c>
      <c r="B397" s="4">
        <v>1.4830000000000001</v>
      </c>
    </row>
    <row r="398" spans="1:2">
      <c r="A398" s="3">
        <v>396</v>
      </c>
      <c r="B398" s="4">
        <v>1.4830000000000001</v>
      </c>
    </row>
    <row r="399" spans="1:2">
      <c r="A399" s="3">
        <v>397</v>
      </c>
      <c r="B399" s="4">
        <v>1.4830000000000001</v>
      </c>
    </row>
    <row r="400" spans="1:2">
      <c r="A400" s="3">
        <v>398</v>
      </c>
      <c r="B400" s="4">
        <v>1.4830000000000001</v>
      </c>
    </row>
    <row r="401" spans="1:2">
      <c r="A401" s="3">
        <v>399</v>
      </c>
      <c r="B401" s="4">
        <v>1.4830000000000001</v>
      </c>
    </row>
    <row r="402" spans="1:2">
      <c r="A402" s="3">
        <v>400</v>
      </c>
      <c r="B402" s="4">
        <v>1.4830000000000001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Sheet2</vt:lpstr>
      <vt:lpstr>Score Sheet</vt:lpstr>
      <vt:lpstr>BWT Co-eff</vt:lpstr>
      <vt:lpstr>Sheet11</vt:lpstr>
      <vt:lpstr>Sheet12</vt:lpstr>
      <vt:lpstr>Sheet13</vt:lpstr>
      <vt:lpstr>Sheet14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NASA Outstanding Lifter</dc:title>
  <dc:subject>PL</dc:subject>
  <dc:creator>Richard  Peters</dc:creator>
  <cp:lastModifiedBy>Insurance</cp:lastModifiedBy>
  <cp:lastPrinted>2011-02-12T21:01:42Z</cp:lastPrinted>
  <dcterms:created xsi:type="dcterms:W3CDTF">2000-05-15T14:58:55Z</dcterms:created>
  <dcterms:modified xsi:type="dcterms:W3CDTF">2017-05-16T17:16:28Z</dcterms:modified>
</cp:coreProperties>
</file>